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DIO'!$A$1:$H$23</definedName>
    <definedName name="_xlnm.Print_Area" localSheetId="1">'PLAN PRIHODA'!$A$1:$H$42</definedName>
    <definedName name="_xlnm.Print_Titles" localSheetId="1">'PLAN PRIHODA'!$1:$1</definedName>
    <definedName name="_xlnm.Print_Titles" localSheetId="2">'PLAN RASHODA I IZDATAKA'!$1:$2</definedName>
  </definedNames>
  <calcPr fullCalcOnLoad="1"/>
</workbook>
</file>

<file path=xl/sharedStrings.xml><?xml version="1.0" encoding="utf-8"?>
<sst xmlns="http://schemas.openxmlformats.org/spreadsheetml/2006/main" count="149" uniqueCount="95">
  <si>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</si>
  <si>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</si>
  <si>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</si>
  <si>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</si>
  <si>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</si>
  <si>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</si>
  <si>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</si>
  <si>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</si>
  <si>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</si>
  <si>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</si>
  <si>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</si>
  <si>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</si>
  <si>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</si>
  <si>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</si>
  <si>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</si>
  <si>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</si>
  <si>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</si>
  <si>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</si>
  <si>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</si>
  <si>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</si>
  <si>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</si>
  <si>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</si>
  <si>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</si>
  <si>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</si>
  <si>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</si>
  <si>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</si>
  <si>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</si>
  <si>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</si>
  <si>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</si>
  <si>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</si>
  <si>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</si>
  <si>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</si>
  <si>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</si>
  <si>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</si>
  <si>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</si>
  <si>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</si>
  <si>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</si>
  <si>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</si>
  <si>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</si>
  <si>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</si>
  <si>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</si>
  <si>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</si>
  <si>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</si>
  <si>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</si>
  <si>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</si>
  <si>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</si>
  <si>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A</t>
  </si>
  <si>
    <t>SREDNJA ŠKOLA IVANA TRNSKOGA HRV.KOSTAJNICA</t>
  </si>
  <si>
    <t>Redovni program odgoja i obrazovanja</t>
  </si>
  <si>
    <t>Sveukupno:</t>
  </si>
  <si>
    <t>652-ostali nespomenuti prihodi</t>
  </si>
  <si>
    <t>661-prihodi od pruženih usluga</t>
  </si>
  <si>
    <t>671-županijski proračun</t>
  </si>
  <si>
    <t>Marija Krupić,prof.</t>
  </si>
  <si>
    <t xml:space="preserve">   Ravnateljica:</t>
  </si>
  <si>
    <t>obrazovanje-redovna djelatnost</t>
  </si>
  <si>
    <t xml:space="preserve">Naziv aktivnosti: Srednjoškolsko </t>
  </si>
  <si>
    <t>Opći prihodi i primici županijski proračun</t>
  </si>
  <si>
    <t>Opći prihodi i primici državni proračun</t>
  </si>
  <si>
    <t>B</t>
  </si>
  <si>
    <t>obrazovanje-pomoćnici u nastavi</t>
  </si>
  <si>
    <t>PROJEKCIJA PLANA ZA 2017.</t>
  </si>
  <si>
    <t>2017.</t>
  </si>
  <si>
    <t>Ukupno prihodi i primici za 2017.</t>
  </si>
  <si>
    <t>Ukupno:</t>
  </si>
  <si>
    <t>PRIJEDLOG FINANCIJSKOG PLANA SREDNJE ŠKOLE IVANA TRNSKOGA HRV.KOSTAJNICA  ZA 2016. I                                                                                                                                                PROJEKCIJA PLANA ZA  2017. I 2018. GODINU</t>
  </si>
  <si>
    <t>Prijedlog plana 
za 2016.</t>
  </si>
  <si>
    <t>Projekcija plana
za 2017.</t>
  </si>
  <si>
    <t>Projekcija plana 
za 2018.</t>
  </si>
  <si>
    <t>PRIJEDLOG PLANA ZA 2016.</t>
  </si>
  <si>
    <t>PROJEKCIJA PLANA ZA 2018.</t>
  </si>
  <si>
    <t>Plaće za redovan rad</t>
  </si>
  <si>
    <t>Doprinosi za obvezno zdravstv.osigur.</t>
  </si>
  <si>
    <t>Doprinosi za obv. osig.u sl.nezaposl.</t>
  </si>
  <si>
    <t>Službena putovanja</t>
  </si>
  <si>
    <t>Naknade za prijevoz</t>
  </si>
  <si>
    <t>Stručno usavršavanje zaposlenika</t>
  </si>
  <si>
    <t>Uredski materijal i ost.mater.rashodi</t>
  </si>
  <si>
    <t>Energija</t>
  </si>
  <si>
    <t>Usluge telefona, pošte i prijevoza</t>
  </si>
  <si>
    <t>Usluge tekućeg i investicijskog održav.</t>
  </si>
  <si>
    <t>Usluge promidžbe i informiranja</t>
  </si>
  <si>
    <t>Komunalne usluge</t>
  </si>
  <si>
    <t>Zdravstvene usluge-red.zdr.pregledi</t>
  </si>
  <si>
    <t>Računalne usluge</t>
  </si>
  <si>
    <t>Ostale usluge</t>
  </si>
  <si>
    <t>Reprezentacija</t>
  </si>
  <si>
    <t>Članarine</t>
  </si>
  <si>
    <t>Ostali nespomen. rashodi poslov.</t>
  </si>
  <si>
    <t>Bankarske usluge i usl.pl. prometa</t>
  </si>
  <si>
    <t>Uredski namještaj, računalna oprema</t>
  </si>
  <si>
    <t>2018.</t>
  </si>
  <si>
    <t>Ukupno prihodi i primici za 2018.</t>
  </si>
  <si>
    <t>U Hrv.Kostajnici, 06.listopada 2015.</t>
  </si>
  <si>
    <t>636-državni proračun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</si>
</sst>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4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40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5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6" fillId="0" borderId="12" applyNumberFormat="0" applyFill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0" fontId="15" fillId="0" borderId="0" applyNumberFormat="0" applyFill="0" applyBorder="0" applyAlignment="0" applyProtection="0"/>
  </cellStyleXfs>
  <cellXfs count="134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22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22" borderId="15" xfId="0" applyNumberFormat="1" applyFont="1" applyFill="1" applyBorder="1" applyAlignment="1" applyProtection="1">
      <alignment horizontal="center" vertical="center" wrapText="1"/>
      <protection/>
    </xf>
    <xf numFmtId="0" fontId="27" fillId="22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17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1" fontId="22" fillId="0" borderId="20" xfId="0" applyNumberFormat="1" applyFont="1" applyBorder="1" applyAlignment="1">
      <alignment wrapText="1"/>
    </xf>
    <xf numFmtId="3" fontId="21" fillId="0" borderId="20" xfId="0" applyNumberFormat="1" applyFont="1" applyBorder="1" applyAlignment="1">
      <alignment/>
    </xf>
    <xf numFmtId="3" fontId="21" fillId="0" borderId="21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 quotePrefix="1">
      <alignment horizontal="left" vertical="center" wrapText="1"/>
    </xf>
    <xf numFmtId="0" fontId="30" fillId="0" borderId="15" xfId="0" applyFont="1" applyBorder="1" applyAlignment="1" quotePrefix="1">
      <alignment horizontal="center" vertical="center" wrapText="1"/>
    </xf>
    <xf numFmtId="0" fontId="27" fillId="0" borderId="15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3" xfId="0" applyFont="1" applyBorder="1" applyAlignment="1" quotePrefix="1">
      <alignment horizontal="left" wrapText="1"/>
    </xf>
    <xf numFmtId="0" fontId="34" fillId="0" borderId="15" xfId="0" applyFont="1" applyBorder="1" applyAlignment="1" quotePrefix="1">
      <alignment horizontal="left" wrapText="1"/>
    </xf>
    <xf numFmtId="0" fontId="34" fillId="0" borderId="15" xfId="0" applyFont="1" applyBorder="1" applyAlignment="1" quotePrefix="1">
      <alignment horizontal="center" wrapText="1"/>
    </xf>
    <xf numFmtId="0" fontId="34" fillId="0" borderId="15" xfId="0" applyNumberFormat="1" applyFont="1" applyFill="1" applyBorder="1" applyAlignment="1" applyProtection="1" quotePrefix="1">
      <alignment horizontal="left"/>
      <protection/>
    </xf>
    <xf numFmtId="0" fontId="27" fillId="0" borderId="16" xfId="0" applyNumberFormat="1" applyFont="1" applyFill="1" applyBorder="1" applyAlignment="1" applyProtection="1">
      <alignment horizontal="center" wrapText="1"/>
      <protection/>
    </xf>
    <xf numFmtId="0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24" xfId="0" applyFont="1" applyBorder="1" applyAlignment="1">
      <alignment horizontal="center" vertical="center" wrapText="1"/>
    </xf>
    <xf numFmtId="0" fontId="21" fillId="0" borderId="15" xfId="0" applyNumberFormat="1" applyFont="1" applyFill="1" applyBorder="1" applyAlignment="1" applyProtection="1">
      <alignment/>
      <protection/>
    </xf>
    <xf numFmtId="3" fontId="34" fillId="0" borderId="16" xfId="0" applyNumberFormat="1" applyFont="1" applyBorder="1" applyAlignment="1">
      <alignment horizontal="right"/>
    </xf>
    <xf numFmtId="3" fontId="34" fillId="0" borderId="16" xfId="0" applyNumberFormat="1" applyFont="1" applyFill="1" applyBorder="1" applyAlignment="1" applyProtection="1">
      <alignment horizontal="right" wrapText="1"/>
      <protection/>
    </xf>
    <xf numFmtId="0" fontId="36" fillId="0" borderId="15" xfId="0" applyNumberFormat="1" applyFont="1" applyFill="1" applyBorder="1" applyAlignment="1" applyProtection="1">
      <alignment wrapText="1"/>
      <protection/>
    </xf>
    <xf numFmtId="3" fontId="34" fillId="0" borderId="23" xfId="0" applyNumberFormat="1" applyFont="1" applyBorder="1" applyAlignment="1">
      <alignment horizontal="right"/>
    </xf>
    <xf numFmtId="0" fontId="34" fillId="0" borderId="15" xfId="0" applyFont="1" applyBorder="1" applyAlignment="1" quotePrefix="1">
      <alignment horizontal="left"/>
    </xf>
    <xf numFmtId="0" fontId="34" fillId="0" borderId="15" xfId="0" applyNumberFormat="1" applyFont="1" applyFill="1" applyBorder="1" applyAlignment="1" applyProtection="1">
      <alignment wrapText="1"/>
      <protection/>
    </xf>
    <xf numFmtId="0" fontId="36" fillId="0" borderId="15" xfId="0" applyNumberFormat="1" applyFont="1" applyFill="1" applyBorder="1" applyAlignment="1" applyProtection="1">
      <alignment horizontal="center" wrapText="1"/>
      <protection/>
    </xf>
    <xf numFmtId="0" fontId="35" fillId="0" borderId="16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22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22" borderId="0" xfId="0" applyNumberFormat="1" applyFont="1" applyFill="1" applyBorder="1" applyAlignment="1" applyProtection="1">
      <alignment wrapText="1"/>
      <protection/>
    </xf>
    <xf numFmtId="0" fontId="26" fillId="22" borderId="16" xfId="0" applyNumberFormat="1" applyFont="1" applyFill="1" applyBorder="1" applyAlignment="1" applyProtection="1">
      <alignment horizontal="center" vertical="center" wrapText="1"/>
      <protection/>
    </xf>
    <xf numFmtId="1" fontId="22" fillId="27" borderId="25" xfId="0" applyNumberFormat="1" applyFont="1" applyFill="1" applyBorder="1" applyAlignment="1">
      <alignment horizontal="right" vertical="top" wrapText="1"/>
    </xf>
    <xf numFmtId="1" fontId="22" fillId="27" borderId="26" xfId="0" applyNumberFormat="1" applyFont="1" applyFill="1" applyBorder="1" applyAlignment="1">
      <alignment horizontal="left" wrapText="1"/>
    </xf>
    <xf numFmtId="1" fontId="22" fillId="0" borderId="25" xfId="0" applyNumberFormat="1" applyFont="1" applyFill="1" applyBorder="1" applyAlignment="1">
      <alignment horizontal="right" vertical="top" wrapText="1"/>
    </xf>
    <xf numFmtId="1" fontId="22" fillId="0" borderId="26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7" fillId="0" borderId="16" xfId="0" applyNumberFormat="1" applyFont="1" applyFill="1" applyBorder="1" applyAlignment="1" applyProtection="1">
      <alignment horizontal="center" wrapText="1"/>
      <protection/>
    </xf>
    <xf numFmtId="0" fontId="25" fillId="0" borderId="16" xfId="0" applyNumberFormat="1" applyFont="1" applyFill="1" applyBorder="1" applyAlignment="1" applyProtection="1">
      <alignment wrapText="1"/>
      <protection/>
    </xf>
    <xf numFmtId="0" fontId="39" fillId="0" borderId="16" xfId="0" applyNumberFormat="1" applyFont="1" applyFill="1" applyBorder="1" applyAlignment="1" applyProtection="1">
      <alignment wrapText="1"/>
      <protection/>
    </xf>
    <xf numFmtId="0" fontId="27" fillId="0" borderId="16" xfId="0" applyNumberFormat="1" applyFont="1" applyFill="1" applyBorder="1" applyAlignment="1" applyProtection="1">
      <alignment wrapText="1"/>
      <protection/>
    </xf>
    <xf numFmtId="0" fontId="27" fillId="0" borderId="16" xfId="0" applyNumberFormat="1" applyFont="1" applyFill="1" applyBorder="1" applyAlignment="1" applyProtection="1">
      <alignment horizontal="center"/>
      <protection/>
    </xf>
    <xf numFmtId="0" fontId="27" fillId="0" borderId="16" xfId="0" applyNumberFormat="1" applyFont="1" applyFill="1" applyBorder="1" applyAlignment="1" applyProtection="1">
      <alignment horizontal="left"/>
      <protection/>
    </xf>
    <xf numFmtId="0" fontId="25" fillId="0" borderId="16" xfId="0" applyNumberFormat="1" applyFont="1" applyFill="1" applyBorder="1" applyAlignment="1" applyProtection="1">
      <alignment horizontal="center"/>
      <protection/>
    </xf>
    <xf numFmtId="0" fontId="25" fillId="0" borderId="16" xfId="0" applyNumberFormat="1" applyFont="1" applyFill="1" applyBorder="1" applyAlignment="1" applyProtection="1">
      <alignment/>
      <protection/>
    </xf>
    <xf numFmtId="0" fontId="27" fillId="0" borderId="16" xfId="0" applyNumberFormat="1" applyFont="1" applyFill="1" applyBorder="1" applyAlignment="1" applyProtection="1">
      <alignment/>
      <protection/>
    </xf>
    <xf numFmtId="3" fontId="27" fillId="0" borderId="16" xfId="0" applyNumberFormat="1" applyFont="1" applyFill="1" applyBorder="1" applyAlignment="1" applyProtection="1">
      <alignment/>
      <protection/>
    </xf>
    <xf numFmtId="3" fontId="25" fillId="0" borderId="16" xfId="0" applyNumberFormat="1" applyFont="1" applyFill="1" applyBorder="1" applyAlignment="1" applyProtection="1">
      <alignment/>
      <protection/>
    </xf>
    <xf numFmtId="1" fontId="21" fillId="0" borderId="20" xfId="0" applyNumberFormat="1" applyFont="1" applyBorder="1" applyAlignment="1">
      <alignment horizontal="left" wrapText="1"/>
    </xf>
    <xf numFmtId="1" fontId="21" fillId="0" borderId="20" xfId="0" applyNumberFormat="1" applyFont="1" applyBorder="1" applyAlignment="1">
      <alignment wrapText="1"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7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16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7" xfId="0" applyNumberFormat="1" applyFont="1" applyBorder="1" applyAlignment="1">
      <alignment horizontal="center" wrapText="1"/>
    </xf>
    <xf numFmtId="3" fontId="21" fillId="0" borderId="27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0" fontId="28" fillId="0" borderId="32" xfId="0" applyNumberFormat="1" applyFont="1" applyFill="1" applyBorder="1" applyAlignment="1" applyProtection="1" quotePrefix="1">
      <alignment horizontal="left" wrapText="1"/>
      <protection/>
    </xf>
    <xf numFmtId="0" fontId="35" fillId="0" borderId="32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23" xfId="0" applyNumberFormat="1" applyFont="1" applyFill="1" applyBorder="1" applyAlignment="1" applyProtection="1" quotePrefix="1">
      <alignment horizontal="left" wrapText="1"/>
      <protection/>
    </xf>
    <xf numFmtId="0" fontId="38" fillId="0" borderId="15" xfId="0" applyNumberFormat="1" applyFont="1" applyFill="1" applyBorder="1" applyAlignment="1" applyProtection="1">
      <alignment wrapText="1"/>
      <protection/>
    </xf>
    <xf numFmtId="0" fontId="37" fillId="0" borderId="23" xfId="0" applyNumberFormat="1" applyFont="1" applyFill="1" applyBorder="1" applyAlignment="1" applyProtection="1">
      <alignment horizontal="left" wrapText="1"/>
      <protection/>
    </xf>
    <xf numFmtId="0" fontId="34" fillId="0" borderId="23" xfId="0" applyNumberFormat="1" applyFont="1" applyFill="1" applyBorder="1" applyAlignment="1" applyProtection="1">
      <alignment horizontal="left" wrapText="1"/>
      <protection/>
    </xf>
    <xf numFmtId="0" fontId="36" fillId="0" borderId="15" xfId="0" applyNumberFormat="1" applyFont="1" applyFill="1" applyBorder="1" applyAlignment="1" applyProtection="1">
      <alignment wrapText="1"/>
      <protection/>
    </xf>
    <xf numFmtId="0" fontId="25" fillId="0" borderId="1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15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23" xfId="0" applyFont="1" applyBorder="1" applyAlignment="1" quotePrefix="1">
      <alignment horizontal="left"/>
    </xf>
    <xf numFmtId="0" fontId="21" fillId="0" borderId="15" xfId="0" applyNumberFormat="1" applyFont="1" applyFill="1" applyBorder="1" applyAlignment="1" applyProtection="1">
      <alignment wrapText="1"/>
      <protection/>
    </xf>
    <xf numFmtId="3" fontId="22" fillId="0" borderId="33" xfId="0" applyNumberFormat="1" applyFont="1" applyBorder="1" applyAlignment="1">
      <alignment horizontal="center"/>
    </xf>
    <xf numFmtId="3" fontId="22" fillId="0" borderId="21" xfId="0" applyNumberFormat="1" applyFont="1" applyBorder="1" applyAlignment="1">
      <alignment horizontal="center"/>
    </xf>
    <xf numFmtId="3" fontId="22" fillId="0" borderId="22" xfId="0" applyNumberFormat="1" applyFont="1" applyBorder="1" applyAlignment="1">
      <alignment horizontal="center"/>
    </xf>
    <xf numFmtId="0" fontId="37" fillId="0" borderId="33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28" fillId="0" borderId="32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Dobro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Isticanje1" xfId="75"/>
    <cellStyle name="Isticanje2" xfId="76"/>
    <cellStyle name="Isticanje3" xfId="77"/>
    <cellStyle name="Isticanje4" xfId="78"/>
    <cellStyle name="Isticanje5" xfId="79"/>
    <cellStyle name="Isticanje6" xfId="80"/>
    <cellStyle name="Izlaz" xfId="81"/>
    <cellStyle name="Izračun" xfId="82"/>
    <cellStyle name="Linked Cell" xfId="83"/>
    <cellStyle name="Loše" xfId="84"/>
    <cellStyle name="Naslov" xfId="85"/>
    <cellStyle name="Naslov 1" xfId="86"/>
    <cellStyle name="Naslov 2" xfId="87"/>
    <cellStyle name="Naslov 3" xfId="88"/>
    <cellStyle name="Naslov 4" xfId="89"/>
    <cellStyle name="Neutral" xfId="90"/>
    <cellStyle name="Neutralno" xfId="91"/>
    <cellStyle name="Note" xfId="92"/>
    <cellStyle name="Output" xfId="93"/>
    <cellStyle name="Percent" xfId="94"/>
    <cellStyle name="Povezana ćelija" xfId="95"/>
    <cellStyle name="Provjera ćelije" xfId="96"/>
    <cellStyle name="Tekst objašnjenja" xfId="97"/>
    <cellStyle name="Tekst upozorenja" xfId="98"/>
    <cellStyle name="Title" xfId="99"/>
    <cellStyle name="Total" xfId="100"/>
    <cellStyle name="Ukupni zbroj" xfId="101"/>
    <cellStyle name="Unos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178117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85775"/>
          <a:ext cx="104775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43375"/>
          <a:ext cx="1781175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433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9525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77175"/>
          <a:ext cx="178117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9525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77175"/>
          <a:ext cx="104775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0">
      <selection activeCell="F11" sqref="F11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75" customWidth="1"/>
    <col min="5" max="5" width="44.7109375" style="3" customWidth="1"/>
    <col min="6" max="6" width="15.140625" style="3" bestFit="1" customWidth="1"/>
    <col min="7" max="7" width="17.28125" style="3" customWidth="1"/>
    <col min="8" max="8" width="16.7109375" style="3" customWidth="1"/>
    <col min="9" max="16384" width="11.421875" style="3" customWidth="1"/>
  </cols>
  <sheetData>
    <row r="1" spans="1:8" ht="48" customHeight="1">
      <c r="A1" s="113" t="s">
        <v>65</v>
      </c>
      <c r="B1" s="113"/>
      <c r="C1" s="113"/>
      <c r="D1" s="113"/>
      <c r="E1" s="113"/>
      <c r="F1" s="113"/>
      <c r="G1" s="113"/>
      <c r="H1" s="113"/>
    </row>
    <row r="2" spans="1:8" s="55" customFormat="1" ht="26.25" customHeight="1">
      <c r="A2" s="113" t="s">
        <v>43</v>
      </c>
      <c r="B2" s="113"/>
      <c r="C2" s="113"/>
      <c r="D2" s="113"/>
      <c r="E2" s="113"/>
      <c r="F2" s="113"/>
      <c r="G2" s="124"/>
      <c r="H2" s="124"/>
    </row>
    <row r="3" spans="1:8" ht="25.5" customHeight="1">
      <c r="A3" s="113"/>
      <c r="B3" s="113"/>
      <c r="C3" s="113"/>
      <c r="D3" s="113"/>
      <c r="E3" s="113"/>
      <c r="F3" s="113"/>
      <c r="G3" s="113"/>
      <c r="H3" s="115"/>
    </row>
    <row r="4" spans="1:5" ht="9" customHeight="1">
      <c r="A4" s="56"/>
      <c r="B4" s="57"/>
      <c r="C4" s="57"/>
      <c r="D4" s="57"/>
      <c r="E4" s="57"/>
    </row>
    <row r="5" spans="1:9" ht="27.75" customHeight="1">
      <c r="A5" s="58"/>
      <c r="B5" s="59"/>
      <c r="C5" s="59"/>
      <c r="D5" s="60"/>
      <c r="E5" s="61"/>
      <c r="F5" s="62" t="s">
        <v>66</v>
      </c>
      <c r="G5" s="62" t="s">
        <v>67</v>
      </c>
      <c r="H5" s="63" t="s">
        <v>68</v>
      </c>
      <c r="I5" s="64"/>
    </row>
    <row r="6" spans="1:9" ht="27.75" customHeight="1">
      <c r="A6" s="118" t="s">
        <v>44</v>
      </c>
      <c r="B6" s="117"/>
      <c r="C6" s="117"/>
      <c r="D6" s="117"/>
      <c r="E6" s="123"/>
      <c r="F6" s="88">
        <v>4957478</v>
      </c>
      <c r="G6" s="88">
        <v>4802578</v>
      </c>
      <c r="H6" s="88">
        <v>4802578</v>
      </c>
      <c r="I6" s="85"/>
    </row>
    <row r="7" spans="1:8" ht="22.5" customHeight="1">
      <c r="A7" s="118" t="s">
        <v>0</v>
      </c>
      <c r="B7" s="117"/>
      <c r="C7" s="117"/>
      <c r="D7" s="117"/>
      <c r="E7" s="123"/>
      <c r="F7" s="66">
        <v>4957478</v>
      </c>
      <c r="G7" s="66">
        <v>4802578</v>
      </c>
      <c r="H7" s="66">
        <v>4802578</v>
      </c>
    </row>
    <row r="8" spans="1:8" ht="22.5" customHeight="1">
      <c r="A8" s="125" t="s">
        <v>1</v>
      </c>
      <c r="B8" s="123"/>
      <c r="C8" s="123"/>
      <c r="D8" s="123"/>
      <c r="E8" s="123"/>
      <c r="F8" s="66">
        <v>0</v>
      </c>
      <c r="G8" s="66">
        <v>0</v>
      </c>
      <c r="H8" s="66">
        <v>0</v>
      </c>
    </row>
    <row r="9" spans="1:8" ht="22.5" customHeight="1">
      <c r="A9" s="86" t="s">
        <v>45</v>
      </c>
      <c r="B9" s="65"/>
      <c r="C9" s="65"/>
      <c r="D9" s="65"/>
      <c r="E9" s="65"/>
      <c r="F9" s="66">
        <v>4957478</v>
      </c>
      <c r="G9" s="66">
        <v>4802578</v>
      </c>
      <c r="H9" s="66">
        <v>4802578</v>
      </c>
    </row>
    <row r="10" spans="1:8" ht="22.5" customHeight="1">
      <c r="A10" s="116" t="s">
        <v>2</v>
      </c>
      <c r="B10" s="117"/>
      <c r="C10" s="117"/>
      <c r="D10" s="117"/>
      <c r="E10" s="126"/>
      <c r="F10" s="67">
        <v>4928478</v>
      </c>
      <c r="G10" s="67">
        <v>4773578</v>
      </c>
      <c r="H10" s="67">
        <v>4773578</v>
      </c>
    </row>
    <row r="11" spans="1:8" ht="22.5" customHeight="1">
      <c r="A11" s="125" t="s">
        <v>3</v>
      </c>
      <c r="B11" s="123"/>
      <c r="C11" s="123"/>
      <c r="D11" s="123"/>
      <c r="E11" s="123"/>
      <c r="F11" s="67">
        <v>29000</v>
      </c>
      <c r="G11" s="67">
        <v>29000</v>
      </c>
      <c r="H11" s="67">
        <v>29000</v>
      </c>
    </row>
    <row r="12" spans="1:8" ht="22.5" customHeight="1">
      <c r="A12" s="116" t="s">
        <v>4</v>
      </c>
      <c r="B12" s="117"/>
      <c r="C12" s="117"/>
      <c r="D12" s="117"/>
      <c r="E12" s="117"/>
      <c r="F12" s="67">
        <f>+F6-F9</f>
        <v>0</v>
      </c>
      <c r="G12" s="67">
        <f>+G6-G9</f>
        <v>0</v>
      </c>
      <c r="H12" s="67">
        <f>+H6-H9</f>
        <v>0</v>
      </c>
    </row>
    <row r="13" spans="1:8" ht="25.5" customHeight="1">
      <c r="A13" s="113"/>
      <c r="B13" s="114"/>
      <c r="C13" s="114"/>
      <c r="D13" s="114"/>
      <c r="E13" s="114"/>
      <c r="F13" s="115"/>
      <c r="G13" s="115"/>
      <c r="H13" s="115"/>
    </row>
    <row r="14" spans="1:8" ht="27.75" customHeight="1">
      <c r="A14" s="58"/>
      <c r="B14" s="59"/>
      <c r="C14" s="59"/>
      <c r="D14" s="60"/>
      <c r="E14" s="61"/>
      <c r="F14" s="62" t="s">
        <v>66</v>
      </c>
      <c r="G14" s="62" t="s">
        <v>67</v>
      </c>
      <c r="H14" s="63" t="s">
        <v>68</v>
      </c>
    </row>
    <row r="15" spans="1:8" ht="22.5" customHeight="1">
      <c r="A15" s="119" t="s">
        <v>5</v>
      </c>
      <c r="B15" s="120"/>
      <c r="C15" s="120"/>
      <c r="D15" s="120"/>
      <c r="E15" s="121"/>
      <c r="F15" s="69">
        <v>0</v>
      </c>
      <c r="G15" s="69">
        <v>0</v>
      </c>
      <c r="H15" s="67">
        <v>0</v>
      </c>
    </row>
    <row r="16" spans="1:8" s="50" customFormat="1" ht="25.5" customHeight="1">
      <c r="A16" s="122"/>
      <c r="B16" s="114"/>
      <c r="C16" s="114"/>
      <c r="D16" s="114"/>
      <c r="E16" s="114"/>
      <c r="F16" s="115"/>
      <c r="G16" s="115"/>
      <c r="H16" s="115"/>
    </row>
    <row r="17" spans="1:8" s="50" customFormat="1" ht="27.75" customHeight="1">
      <c r="A17" s="58"/>
      <c r="B17" s="59"/>
      <c r="C17" s="59"/>
      <c r="D17" s="60"/>
      <c r="E17" s="61"/>
      <c r="F17" s="62" t="s">
        <v>66</v>
      </c>
      <c r="G17" s="62" t="s">
        <v>67</v>
      </c>
      <c r="H17" s="63" t="s">
        <v>68</v>
      </c>
    </row>
    <row r="18" spans="1:8" s="50" customFormat="1" ht="22.5" customHeight="1">
      <c r="A18" s="118" t="s">
        <v>6</v>
      </c>
      <c r="B18" s="117"/>
      <c r="C18" s="117"/>
      <c r="D18" s="117"/>
      <c r="E18" s="117"/>
      <c r="F18" s="66">
        <v>0</v>
      </c>
      <c r="G18" s="66">
        <v>0</v>
      </c>
      <c r="H18" s="66">
        <v>0</v>
      </c>
    </row>
    <row r="19" spans="1:8" s="50" customFormat="1" ht="22.5" customHeight="1">
      <c r="A19" s="118" t="s">
        <v>7</v>
      </c>
      <c r="B19" s="117"/>
      <c r="C19" s="117"/>
      <c r="D19" s="117"/>
      <c r="E19" s="117"/>
      <c r="F19" s="66">
        <v>0</v>
      </c>
      <c r="G19" s="66">
        <v>0</v>
      </c>
      <c r="H19" s="66">
        <v>0</v>
      </c>
    </row>
    <row r="20" spans="1:8" s="50" customFormat="1" ht="22.5" customHeight="1">
      <c r="A20" s="116" t="s">
        <v>8</v>
      </c>
      <c r="B20" s="117"/>
      <c r="C20" s="117"/>
      <c r="D20" s="117"/>
      <c r="E20" s="117"/>
      <c r="F20" s="66">
        <v>0</v>
      </c>
      <c r="G20" s="66">
        <v>0</v>
      </c>
      <c r="H20" s="66">
        <v>0</v>
      </c>
    </row>
    <row r="21" spans="1:8" s="50" customFormat="1" ht="15" customHeight="1">
      <c r="A21" s="70"/>
      <c r="B21" s="71"/>
      <c r="C21" s="68"/>
      <c r="D21" s="72"/>
      <c r="E21" s="71"/>
      <c r="F21" s="73"/>
      <c r="G21" s="73"/>
      <c r="H21" s="73"/>
    </row>
    <row r="22" spans="1:8" s="50" customFormat="1" ht="22.5" customHeight="1">
      <c r="A22" s="116" t="s">
        <v>9</v>
      </c>
      <c r="B22" s="117"/>
      <c r="C22" s="117"/>
      <c r="D22" s="117"/>
      <c r="E22" s="117"/>
      <c r="F22" s="66">
        <f>SUM(F12,F15,F20)</f>
        <v>0</v>
      </c>
      <c r="G22" s="66">
        <f>SUM(G12,G15,G20)</f>
        <v>0</v>
      </c>
      <c r="H22" s="66">
        <f>SUM(H12,H15,H20)</f>
        <v>0</v>
      </c>
    </row>
    <row r="23" spans="1:5" s="50" customFormat="1" ht="18" customHeight="1">
      <c r="A23" s="74"/>
      <c r="B23" s="57"/>
      <c r="C23" s="57"/>
      <c r="D23" s="57"/>
      <c r="E23" s="57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7"/>
  <sheetViews>
    <sheetView tabSelected="1" zoomScalePageLayoutView="0" workbookViewId="0" topLeftCell="A10">
      <selection activeCell="E21" sqref="E21"/>
    </sheetView>
  </sheetViews>
  <sheetFormatPr defaultColWidth="11.421875" defaultRowHeight="12.75"/>
  <cols>
    <col min="1" max="1" width="27.00390625" style="20" customWidth="1"/>
    <col min="2" max="2" width="17.28125" style="20" customWidth="1"/>
    <col min="3" max="3" width="16.140625" style="20" customWidth="1"/>
    <col min="4" max="4" width="16.140625" style="51" customWidth="1"/>
    <col min="5" max="5" width="16.140625" style="3" customWidth="1"/>
    <col min="6" max="6" width="15.57421875" style="3" customWidth="1"/>
    <col min="7" max="7" width="15.140625" style="3" customWidth="1"/>
    <col min="8" max="8" width="16.14062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13" t="s">
        <v>10</v>
      </c>
      <c r="B1" s="113"/>
      <c r="C1" s="113"/>
      <c r="D1" s="113"/>
      <c r="E1" s="113"/>
      <c r="F1" s="113"/>
      <c r="G1" s="113"/>
      <c r="H1" s="113"/>
    </row>
    <row r="2" spans="1:8" s="1" customFormat="1" ht="13.5" thickBot="1">
      <c r="A2" s="10"/>
      <c r="H2" s="11" t="s">
        <v>11</v>
      </c>
    </row>
    <row r="3" spans="1:8" s="1" customFormat="1" ht="16.5" thickBot="1">
      <c r="A3" s="81" t="s">
        <v>12</v>
      </c>
      <c r="B3" s="130" t="s">
        <v>22</v>
      </c>
      <c r="C3" s="131"/>
      <c r="D3" s="131"/>
      <c r="E3" s="131"/>
      <c r="F3" s="131"/>
      <c r="G3" s="131"/>
      <c r="H3" s="132"/>
    </row>
    <row r="4" spans="1:8" s="1" customFormat="1" ht="77.25" thickBot="1">
      <c r="A4" s="82" t="s">
        <v>13</v>
      </c>
      <c r="B4" s="12" t="s">
        <v>14</v>
      </c>
      <c r="C4" s="13" t="s">
        <v>15</v>
      </c>
      <c r="D4" s="13" t="s">
        <v>16</v>
      </c>
      <c r="E4" s="13" t="s">
        <v>17</v>
      </c>
      <c r="F4" s="13" t="s">
        <v>18</v>
      </c>
      <c r="G4" s="13" t="s">
        <v>19</v>
      </c>
      <c r="H4" s="14" t="s">
        <v>20</v>
      </c>
    </row>
    <row r="5" spans="1:8" s="1" customFormat="1" ht="13.5" thickBot="1">
      <c r="A5" s="99" t="s">
        <v>50</v>
      </c>
      <c r="B5" s="101"/>
      <c r="C5" s="103"/>
      <c r="D5" s="106">
        <v>1000</v>
      </c>
      <c r="E5" s="107"/>
      <c r="F5" s="107"/>
      <c r="G5" s="107"/>
      <c r="H5" s="108"/>
    </row>
    <row r="6" spans="1:8" s="1" customFormat="1" ht="13.5" thickBot="1">
      <c r="A6" s="99" t="s">
        <v>51</v>
      </c>
      <c r="B6" s="102"/>
      <c r="C6" s="104">
        <v>28000</v>
      </c>
      <c r="D6" s="104"/>
      <c r="E6" s="104"/>
      <c r="F6" s="104"/>
      <c r="G6" s="104"/>
      <c r="H6" s="109"/>
    </row>
    <row r="7" spans="1:8" s="1" customFormat="1" ht="13.5" thickBot="1">
      <c r="A7" s="99" t="s">
        <v>52</v>
      </c>
      <c r="B7" s="102">
        <v>734662</v>
      </c>
      <c r="C7" s="104"/>
      <c r="D7" s="104"/>
      <c r="E7" s="104"/>
      <c r="F7" s="104"/>
      <c r="G7" s="104"/>
      <c r="H7" s="109"/>
    </row>
    <row r="8" spans="1:8" s="1" customFormat="1" ht="13.5" thickBot="1">
      <c r="A8" s="99" t="s">
        <v>94</v>
      </c>
      <c r="B8" s="102">
        <v>4193816</v>
      </c>
      <c r="C8" s="104"/>
      <c r="D8" s="104"/>
      <c r="E8" s="104"/>
      <c r="F8" s="104"/>
      <c r="G8" s="104"/>
      <c r="H8" s="109"/>
    </row>
    <row r="9" spans="1:8" s="1" customFormat="1" ht="13.5" thickBot="1">
      <c r="A9" s="100"/>
      <c r="B9" s="102"/>
      <c r="C9" s="104"/>
      <c r="D9" s="104"/>
      <c r="E9" s="104"/>
      <c r="F9" s="104"/>
      <c r="G9" s="104"/>
      <c r="H9" s="109"/>
    </row>
    <row r="10" spans="1:8" s="1" customFormat="1" ht="13.5" thickBot="1">
      <c r="A10" s="100"/>
      <c r="B10" s="102"/>
      <c r="C10" s="104"/>
      <c r="D10" s="104"/>
      <c r="E10" s="104"/>
      <c r="F10" s="104"/>
      <c r="G10" s="104"/>
      <c r="H10" s="109"/>
    </row>
    <row r="11" spans="1:8" s="1" customFormat="1" ht="13.5" thickBot="1">
      <c r="A11" s="100"/>
      <c r="B11" s="102"/>
      <c r="C11" s="104"/>
      <c r="D11" s="104"/>
      <c r="E11" s="104"/>
      <c r="F11" s="104"/>
      <c r="G11" s="104"/>
      <c r="H11" s="109"/>
    </row>
    <row r="12" spans="1:8" s="1" customFormat="1" ht="13.5" thickBot="1">
      <c r="A12" s="100"/>
      <c r="B12" s="102"/>
      <c r="C12" s="104"/>
      <c r="D12" s="104"/>
      <c r="E12" s="104"/>
      <c r="F12" s="104"/>
      <c r="G12" s="104"/>
      <c r="H12" s="109"/>
    </row>
    <row r="13" spans="1:8" s="1" customFormat="1" ht="13.5" thickBot="1">
      <c r="A13" s="100"/>
      <c r="B13" s="102"/>
      <c r="C13" s="105"/>
      <c r="D13" s="105"/>
      <c r="E13" s="105"/>
      <c r="F13" s="105"/>
      <c r="G13" s="105"/>
      <c r="H13" s="110"/>
    </row>
    <row r="14" spans="1:8" s="1" customFormat="1" ht="30" customHeight="1" thickBot="1">
      <c r="A14" s="15" t="s">
        <v>21</v>
      </c>
      <c r="B14" s="16">
        <f>SUM(B7+B8)</f>
        <v>4928478</v>
      </c>
      <c r="C14" s="16">
        <f>+C6</f>
        <v>28000</v>
      </c>
      <c r="D14" s="17">
        <f>D5</f>
        <v>1000</v>
      </c>
      <c r="E14" s="16">
        <v>0</v>
      </c>
      <c r="F14" s="17">
        <f>+F6</f>
        <v>0</v>
      </c>
      <c r="G14" s="16">
        <v>0</v>
      </c>
      <c r="H14" s="18">
        <v>0</v>
      </c>
    </row>
    <row r="15" spans="1:8" s="1" customFormat="1" ht="28.5" customHeight="1" thickBot="1">
      <c r="A15" s="15" t="s">
        <v>23</v>
      </c>
      <c r="B15" s="127">
        <f>B14+C14+D14+E14+F14+G14+H14</f>
        <v>4957478</v>
      </c>
      <c r="C15" s="128"/>
      <c r="D15" s="128"/>
      <c r="E15" s="128"/>
      <c r="F15" s="128"/>
      <c r="G15" s="128"/>
      <c r="H15" s="129"/>
    </row>
    <row r="16" spans="1:8" ht="13.5" thickBot="1">
      <c r="A16" s="7"/>
      <c r="B16" s="7"/>
      <c r="C16" s="7"/>
      <c r="D16" s="8"/>
      <c r="E16" s="19"/>
      <c r="H16" s="11"/>
    </row>
    <row r="17" spans="1:8" ht="24" customHeight="1" thickBot="1">
      <c r="A17" s="83" t="s">
        <v>12</v>
      </c>
      <c r="B17" s="130" t="s">
        <v>62</v>
      </c>
      <c r="C17" s="131"/>
      <c r="D17" s="131"/>
      <c r="E17" s="131"/>
      <c r="F17" s="131"/>
      <c r="G17" s="131"/>
      <c r="H17" s="132"/>
    </row>
    <row r="18" spans="1:8" ht="77.25" thickBot="1">
      <c r="A18" s="84" t="s">
        <v>13</v>
      </c>
      <c r="B18" s="12" t="s">
        <v>14</v>
      </c>
      <c r="C18" s="13" t="s">
        <v>15</v>
      </c>
      <c r="D18" s="13" t="s">
        <v>16</v>
      </c>
      <c r="E18" s="13" t="s">
        <v>17</v>
      </c>
      <c r="F18" s="13" t="s">
        <v>18</v>
      </c>
      <c r="G18" s="13" t="s">
        <v>19</v>
      </c>
      <c r="H18" s="14" t="s">
        <v>20</v>
      </c>
    </row>
    <row r="19" spans="1:8" ht="13.5" thickBot="1">
      <c r="A19" s="99" t="s">
        <v>50</v>
      </c>
      <c r="B19" s="101"/>
      <c r="C19" s="103"/>
      <c r="D19" s="106">
        <v>1000</v>
      </c>
      <c r="E19" s="107"/>
      <c r="F19" s="107"/>
      <c r="G19" s="107"/>
      <c r="H19" s="108"/>
    </row>
    <row r="20" spans="1:8" ht="13.5" thickBot="1">
      <c r="A20" s="99" t="s">
        <v>51</v>
      </c>
      <c r="B20" s="102"/>
      <c r="C20" s="104">
        <v>28000</v>
      </c>
      <c r="D20" s="104"/>
      <c r="E20" s="104"/>
      <c r="F20" s="104"/>
      <c r="G20" s="104"/>
      <c r="H20" s="109"/>
    </row>
    <row r="21" spans="1:8" ht="13.5" thickBot="1">
      <c r="A21" s="99" t="s">
        <v>52</v>
      </c>
      <c r="B21" s="102">
        <v>579762</v>
      </c>
      <c r="C21" s="104"/>
      <c r="D21" s="104"/>
      <c r="E21" s="104"/>
      <c r="F21" s="104"/>
      <c r="G21" s="104"/>
      <c r="H21" s="109"/>
    </row>
    <row r="22" spans="1:8" ht="13.5" thickBot="1">
      <c r="A22" s="99" t="s">
        <v>94</v>
      </c>
      <c r="B22" s="102">
        <v>4193816</v>
      </c>
      <c r="C22" s="104"/>
      <c r="D22" s="104"/>
      <c r="E22" s="104"/>
      <c r="F22" s="104"/>
      <c r="G22" s="104"/>
      <c r="H22" s="109"/>
    </row>
    <row r="23" spans="1:8" ht="13.5" thickBot="1">
      <c r="A23" s="100"/>
      <c r="B23" s="102"/>
      <c r="C23" s="104"/>
      <c r="D23" s="104"/>
      <c r="E23" s="104"/>
      <c r="F23" s="104"/>
      <c r="G23" s="104"/>
      <c r="H23" s="109"/>
    </row>
    <row r="24" spans="1:8" ht="13.5" thickBot="1">
      <c r="A24" s="100"/>
      <c r="B24" s="102"/>
      <c r="C24" s="104"/>
      <c r="D24" s="104"/>
      <c r="E24" s="104"/>
      <c r="F24" s="104"/>
      <c r="G24" s="104"/>
      <c r="H24" s="109"/>
    </row>
    <row r="25" spans="1:8" ht="13.5" thickBot="1">
      <c r="A25" s="100"/>
      <c r="B25" s="102"/>
      <c r="C25" s="104"/>
      <c r="D25" s="104"/>
      <c r="E25" s="104"/>
      <c r="F25" s="104"/>
      <c r="G25" s="104"/>
      <c r="H25" s="109"/>
    </row>
    <row r="26" spans="1:8" ht="13.5" thickBot="1">
      <c r="A26" s="100"/>
      <c r="B26" s="102"/>
      <c r="C26" s="104"/>
      <c r="D26" s="104"/>
      <c r="E26" s="104"/>
      <c r="F26" s="104"/>
      <c r="G26" s="104"/>
      <c r="H26" s="109"/>
    </row>
    <row r="27" spans="1:8" ht="13.5" thickBot="1">
      <c r="A27" s="100"/>
      <c r="B27" s="102"/>
      <c r="C27" s="105"/>
      <c r="D27" s="105"/>
      <c r="E27" s="105"/>
      <c r="F27" s="105"/>
      <c r="G27" s="105"/>
      <c r="H27" s="110"/>
    </row>
    <row r="28" spans="1:8" s="1" customFormat="1" ht="30" customHeight="1" thickBot="1">
      <c r="A28" s="15" t="s">
        <v>21</v>
      </c>
      <c r="B28" s="16">
        <f>SUM(B21+B22)</f>
        <v>4773578</v>
      </c>
      <c r="C28" s="16">
        <f>+C20</f>
        <v>28000</v>
      </c>
      <c r="D28" s="17">
        <f>D19</f>
        <v>1000</v>
      </c>
      <c r="E28" s="16">
        <v>0</v>
      </c>
      <c r="F28" s="17">
        <f>+F20</f>
        <v>0</v>
      </c>
      <c r="G28" s="16">
        <v>0</v>
      </c>
      <c r="H28" s="18">
        <v>0</v>
      </c>
    </row>
    <row r="29" spans="1:8" s="1" customFormat="1" ht="28.5" customHeight="1" thickBot="1">
      <c r="A29" s="15" t="s">
        <v>63</v>
      </c>
      <c r="B29" s="127">
        <f>B28+C28+D28+E28+F28+G28+H28</f>
        <v>4802578</v>
      </c>
      <c r="C29" s="128"/>
      <c r="D29" s="128"/>
      <c r="E29" s="128"/>
      <c r="F29" s="128"/>
      <c r="G29" s="128"/>
      <c r="H29" s="129"/>
    </row>
    <row r="30" spans="4:5" ht="13.5" thickBot="1">
      <c r="D30" s="21"/>
      <c r="E30" s="22"/>
    </row>
    <row r="31" spans="1:8" ht="16.5" thickBot="1">
      <c r="A31" s="83" t="s">
        <v>12</v>
      </c>
      <c r="B31" s="130" t="s">
        <v>91</v>
      </c>
      <c r="C31" s="131"/>
      <c r="D31" s="131"/>
      <c r="E31" s="131"/>
      <c r="F31" s="131"/>
      <c r="G31" s="131"/>
      <c r="H31" s="132"/>
    </row>
    <row r="32" spans="1:8" ht="77.25" thickBot="1">
      <c r="A32" s="84" t="s">
        <v>13</v>
      </c>
      <c r="B32" s="12" t="s">
        <v>14</v>
      </c>
      <c r="C32" s="13" t="s">
        <v>15</v>
      </c>
      <c r="D32" s="13" t="s">
        <v>16</v>
      </c>
      <c r="E32" s="13" t="s">
        <v>17</v>
      </c>
      <c r="F32" s="13" t="s">
        <v>18</v>
      </c>
      <c r="G32" s="13" t="s">
        <v>19</v>
      </c>
      <c r="H32" s="14" t="s">
        <v>20</v>
      </c>
    </row>
    <row r="33" spans="1:8" ht="13.5" thickBot="1">
      <c r="A33" s="99" t="s">
        <v>50</v>
      </c>
      <c r="B33" s="101"/>
      <c r="C33" s="103"/>
      <c r="D33" s="106">
        <v>1000</v>
      </c>
      <c r="E33" s="107"/>
      <c r="F33" s="107"/>
      <c r="G33" s="107"/>
      <c r="H33" s="108"/>
    </row>
    <row r="34" spans="1:8" ht="13.5" thickBot="1">
      <c r="A34" s="99" t="s">
        <v>51</v>
      </c>
      <c r="B34" s="102"/>
      <c r="C34" s="104">
        <v>28000</v>
      </c>
      <c r="D34" s="104"/>
      <c r="E34" s="104"/>
      <c r="F34" s="104"/>
      <c r="G34" s="104"/>
      <c r="H34" s="109"/>
    </row>
    <row r="35" spans="1:8" ht="13.5" thickBot="1">
      <c r="A35" s="99" t="s">
        <v>52</v>
      </c>
      <c r="B35" s="102">
        <v>579762</v>
      </c>
      <c r="C35" s="104"/>
      <c r="D35" s="104"/>
      <c r="E35" s="104"/>
      <c r="F35" s="104"/>
      <c r="G35" s="104"/>
      <c r="H35" s="109"/>
    </row>
    <row r="36" spans="1:8" ht="13.5" thickBot="1">
      <c r="A36" s="99" t="s">
        <v>94</v>
      </c>
      <c r="B36" s="102">
        <v>4193816</v>
      </c>
      <c r="C36" s="104"/>
      <c r="D36" s="104"/>
      <c r="E36" s="104"/>
      <c r="F36" s="104"/>
      <c r="G36" s="104"/>
      <c r="H36" s="109"/>
    </row>
    <row r="37" spans="1:8" ht="13.5" thickBot="1">
      <c r="A37" s="100"/>
      <c r="B37" s="102"/>
      <c r="C37" s="104"/>
      <c r="D37" s="104"/>
      <c r="E37" s="104"/>
      <c r="F37" s="104"/>
      <c r="G37" s="104"/>
      <c r="H37" s="109"/>
    </row>
    <row r="38" spans="1:8" ht="13.5" customHeight="1" thickBot="1">
      <c r="A38" s="100"/>
      <c r="B38" s="102"/>
      <c r="C38" s="104"/>
      <c r="D38" s="104"/>
      <c r="E38" s="104"/>
      <c r="F38" s="104"/>
      <c r="G38" s="104"/>
      <c r="H38" s="109"/>
    </row>
    <row r="39" spans="1:8" ht="13.5" customHeight="1" thickBot="1">
      <c r="A39" s="100"/>
      <c r="B39" s="102"/>
      <c r="C39" s="104"/>
      <c r="D39" s="104"/>
      <c r="E39" s="104"/>
      <c r="F39" s="104"/>
      <c r="G39" s="104"/>
      <c r="H39" s="109"/>
    </row>
    <row r="40" spans="1:8" ht="13.5" thickBot="1">
      <c r="A40" s="100"/>
      <c r="B40" s="102"/>
      <c r="C40" s="105"/>
      <c r="D40" s="105"/>
      <c r="E40" s="105"/>
      <c r="F40" s="105"/>
      <c r="G40" s="105"/>
      <c r="H40" s="110"/>
    </row>
    <row r="41" spans="1:8" s="1" customFormat="1" ht="30" customHeight="1" thickBot="1">
      <c r="A41" s="15" t="s">
        <v>21</v>
      </c>
      <c r="B41" s="16">
        <f>SUM(B35+B36)</f>
        <v>4773578</v>
      </c>
      <c r="C41" s="16">
        <f>+C34</f>
        <v>28000</v>
      </c>
      <c r="D41" s="17">
        <f>D33</f>
        <v>1000</v>
      </c>
      <c r="E41" s="16">
        <v>0</v>
      </c>
      <c r="F41" s="17">
        <f>+F34</f>
        <v>0</v>
      </c>
      <c r="G41" s="16">
        <v>0</v>
      </c>
      <c r="H41" s="18">
        <v>0</v>
      </c>
    </row>
    <row r="42" spans="1:8" s="1" customFormat="1" ht="28.5" customHeight="1" thickBot="1">
      <c r="A42" s="15" t="s">
        <v>92</v>
      </c>
      <c r="B42" s="127">
        <f>B41+C41+D41+E41+F41+G41+H41</f>
        <v>4802578</v>
      </c>
      <c r="C42" s="128"/>
      <c r="D42" s="128"/>
      <c r="E42" s="128"/>
      <c r="F42" s="128"/>
      <c r="G42" s="128"/>
      <c r="H42" s="129"/>
    </row>
    <row r="43" spans="3:5" ht="13.5" customHeight="1">
      <c r="C43" s="23"/>
      <c r="D43" s="21"/>
      <c r="E43" s="24"/>
    </row>
    <row r="44" spans="3:5" ht="13.5" customHeight="1">
      <c r="C44" s="23"/>
      <c r="D44" s="25"/>
      <c r="E44" s="26"/>
    </row>
    <row r="45" spans="4:5" ht="13.5" customHeight="1">
      <c r="D45" s="27"/>
      <c r="E45" s="28"/>
    </row>
    <row r="46" spans="4:5" ht="13.5" customHeight="1">
      <c r="D46" s="29"/>
      <c r="E46" s="30"/>
    </row>
    <row r="47" spans="4:5" ht="13.5" customHeight="1">
      <c r="D47" s="21"/>
      <c r="E47" s="22"/>
    </row>
    <row r="48" spans="3:5" ht="28.5" customHeight="1">
      <c r="C48" s="23"/>
      <c r="D48" s="21"/>
      <c r="E48" s="31"/>
    </row>
    <row r="49" spans="3:5" ht="13.5" customHeight="1">
      <c r="C49" s="23"/>
      <c r="D49" s="21"/>
      <c r="E49" s="26"/>
    </row>
    <row r="50" spans="4:5" ht="13.5" customHeight="1">
      <c r="D50" s="21"/>
      <c r="E50" s="22"/>
    </row>
    <row r="51" spans="4:5" ht="13.5" customHeight="1">
      <c r="D51" s="21"/>
      <c r="E51" s="30"/>
    </row>
    <row r="52" spans="4:5" ht="13.5" customHeight="1">
      <c r="D52" s="21"/>
      <c r="E52" s="22"/>
    </row>
    <row r="53" spans="4:5" ht="22.5" customHeight="1">
      <c r="D53" s="21"/>
      <c r="E53" s="32"/>
    </row>
    <row r="54" spans="4:5" ht="13.5" customHeight="1">
      <c r="D54" s="27"/>
      <c r="E54" s="28"/>
    </row>
    <row r="55" spans="2:5" ht="13.5" customHeight="1">
      <c r="B55" s="23"/>
      <c r="D55" s="27"/>
      <c r="E55" s="33"/>
    </row>
    <row r="56" spans="3:5" ht="13.5" customHeight="1">
      <c r="C56" s="23"/>
      <c r="D56" s="27"/>
      <c r="E56" s="34"/>
    </row>
    <row r="57" spans="3:5" ht="13.5" customHeight="1">
      <c r="C57" s="23"/>
      <c r="D57" s="29"/>
      <c r="E57" s="26"/>
    </row>
    <row r="58" spans="4:5" ht="13.5" customHeight="1">
      <c r="D58" s="21"/>
      <c r="E58" s="22"/>
    </row>
    <row r="59" spans="2:5" ht="13.5" customHeight="1">
      <c r="B59" s="23"/>
      <c r="D59" s="21"/>
      <c r="E59" s="24"/>
    </row>
    <row r="60" spans="3:5" ht="13.5" customHeight="1">
      <c r="C60" s="23"/>
      <c r="D60" s="21"/>
      <c r="E60" s="33"/>
    </row>
    <row r="61" spans="3:5" ht="13.5" customHeight="1">
      <c r="C61" s="23"/>
      <c r="D61" s="29"/>
      <c r="E61" s="26"/>
    </row>
    <row r="62" spans="4:5" ht="13.5" customHeight="1">
      <c r="D62" s="27"/>
      <c r="E62" s="22"/>
    </row>
    <row r="63" spans="3:5" ht="13.5" customHeight="1">
      <c r="C63" s="23"/>
      <c r="D63" s="27"/>
      <c r="E63" s="33"/>
    </row>
    <row r="64" spans="4:5" ht="22.5" customHeight="1">
      <c r="D64" s="29"/>
      <c r="E64" s="32"/>
    </row>
    <row r="65" spans="4:5" ht="13.5" customHeight="1">
      <c r="D65" s="21"/>
      <c r="E65" s="22"/>
    </row>
    <row r="66" spans="4:5" ht="13.5" customHeight="1">
      <c r="D66" s="29"/>
      <c r="E66" s="26"/>
    </row>
    <row r="67" spans="4:5" ht="13.5" customHeight="1">
      <c r="D67" s="21"/>
      <c r="E67" s="22"/>
    </row>
    <row r="68" spans="4:5" ht="13.5" customHeight="1">
      <c r="D68" s="21"/>
      <c r="E68" s="22"/>
    </row>
    <row r="69" spans="1:5" ht="13.5" customHeight="1">
      <c r="A69" s="23"/>
      <c r="D69" s="35"/>
      <c r="E69" s="33"/>
    </row>
    <row r="70" spans="2:5" ht="13.5" customHeight="1">
      <c r="B70" s="23"/>
      <c r="C70" s="23"/>
      <c r="D70" s="36"/>
      <c r="E70" s="33"/>
    </row>
    <row r="71" spans="2:5" ht="13.5" customHeight="1">
      <c r="B71" s="23"/>
      <c r="C71" s="23"/>
      <c r="D71" s="36"/>
      <c r="E71" s="24"/>
    </row>
    <row r="72" spans="2:5" ht="13.5" customHeight="1">
      <c r="B72" s="23"/>
      <c r="C72" s="23"/>
      <c r="D72" s="29"/>
      <c r="E72" s="30"/>
    </row>
    <row r="73" spans="4:5" ht="12.75">
      <c r="D73" s="21"/>
      <c r="E73" s="22"/>
    </row>
    <row r="74" spans="2:5" ht="12.75">
      <c r="B74" s="23"/>
      <c r="D74" s="21"/>
      <c r="E74" s="33"/>
    </row>
    <row r="75" spans="3:5" ht="12.75">
      <c r="C75" s="23"/>
      <c r="D75" s="21"/>
      <c r="E75" s="24"/>
    </row>
    <row r="76" spans="3:5" ht="12.75">
      <c r="C76" s="23"/>
      <c r="D76" s="29"/>
      <c r="E76" s="26"/>
    </row>
    <row r="77" spans="4:5" ht="12.75">
      <c r="D77" s="21"/>
      <c r="E77" s="22"/>
    </row>
    <row r="78" spans="4:5" ht="12.75">
      <c r="D78" s="21"/>
      <c r="E78" s="22"/>
    </row>
    <row r="79" spans="4:5" ht="12.75">
      <c r="D79" s="37"/>
      <c r="E79" s="38"/>
    </row>
    <row r="80" spans="4:5" ht="12.75">
      <c r="D80" s="21"/>
      <c r="E80" s="22"/>
    </row>
    <row r="81" spans="4:5" ht="12.75">
      <c r="D81" s="21"/>
      <c r="E81" s="22"/>
    </row>
    <row r="82" spans="4:5" ht="12.75">
      <c r="D82" s="21"/>
      <c r="E82" s="22"/>
    </row>
    <row r="83" spans="4:5" ht="12.75">
      <c r="D83" s="29"/>
      <c r="E83" s="26"/>
    </row>
    <row r="84" spans="4:5" ht="12.75">
      <c r="D84" s="21"/>
      <c r="E84" s="22"/>
    </row>
    <row r="85" spans="4:5" ht="12.75">
      <c r="D85" s="29"/>
      <c r="E85" s="26"/>
    </row>
    <row r="86" spans="4:5" ht="12.75">
      <c r="D86" s="21"/>
      <c r="E86" s="22"/>
    </row>
    <row r="87" spans="4:5" ht="12.75">
      <c r="D87" s="21"/>
      <c r="E87" s="22"/>
    </row>
    <row r="88" spans="4:5" ht="12.75">
      <c r="D88" s="21"/>
      <c r="E88" s="22"/>
    </row>
    <row r="89" spans="4:5" ht="12.75">
      <c r="D89" s="21"/>
      <c r="E89" s="22"/>
    </row>
    <row r="90" spans="1:5" ht="28.5" customHeight="1">
      <c r="A90" s="39"/>
      <c r="B90" s="39"/>
      <c r="C90" s="39"/>
      <c r="D90" s="40"/>
      <c r="E90" s="41"/>
    </row>
    <row r="91" spans="3:5" ht="12.75">
      <c r="C91" s="23"/>
      <c r="D91" s="21"/>
      <c r="E91" s="24"/>
    </row>
    <row r="92" spans="4:5" ht="12.75">
      <c r="D92" s="42"/>
      <c r="E92" s="43"/>
    </row>
    <row r="93" spans="4:5" ht="12.75">
      <c r="D93" s="21"/>
      <c r="E93" s="22"/>
    </row>
    <row r="94" spans="4:5" ht="12.75">
      <c r="D94" s="37"/>
      <c r="E94" s="38"/>
    </row>
    <row r="95" spans="4:5" ht="12.75">
      <c r="D95" s="37"/>
      <c r="E95" s="38"/>
    </row>
    <row r="96" spans="4:5" ht="12.75">
      <c r="D96" s="21"/>
      <c r="E96" s="22"/>
    </row>
    <row r="97" spans="4:5" ht="12.75">
      <c r="D97" s="29"/>
      <c r="E97" s="26"/>
    </row>
    <row r="98" spans="4:5" ht="12.75">
      <c r="D98" s="21"/>
      <c r="E98" s="22"/>
    </row>
    <row r="99" spans="4:5" ht="12.75">
      <c r="D99" s="21"/>
      <c r="E99" s="22"/>
    </row>
    <row r="100" spans="4:5" ht="12.75">
      <c r="D100" s="29"/>
      <c r="E100" s="26"/>
    </row>
    <row r="101" spans="4:5" ht="12.75">
      <c r="D101" s="21"/>
      <c r="E101" s="22"/>
    </row>
    <row r="102" spans="4:5" ht="12.75">
      <c r="D102" s="37"/>
      <c r="E102" s="38"/>
    </row>
    <row r="103" spans="4:5" ht="12.75">
      <c r="D103" s="29"/>
      <c r="E103" s="43"/>
    </row>
    <row r="104" spans="4:5" ht="12.75">
      <c r="D104" s="27"/>
      <c r="E104" s="38"/>
    </row>
    <row r="105" spans="4:5" ht="12.75">
      <c r="D105" s="29"/>
      <c r="E105" s="26"/>
    </row>
    <row r="106" spans="4:5" ht="12.75">
      <c r="D106" s="21"/>
      <c r="E106" s="22"/>
    </row>
    <row r="107" spans="3:5" ht="12.75">
      <c r="C107" s="23"/>
      <c r="D107" s="21"/>
      <c r="E107" s="24"/>
    </row>
    <row r="108" spans="4:5" ht="12.75">
      <c r="D108" s="27"/>
      <c r="E108" s="26"/>
    </row>
    <row r="109" spans="4:5" ht="12.75">
      <c r="D109" s="27"/>
      <c r="E109" s="38"/>
    </row>
    <row r="110" spans="3:5" ht="12.75">
      <c r="C110" s="23"/>
      <c r="D110" s="27"/>
      <c r="E110" s="44"/>
    </row>
    <row r="111" spans="3:5" ht="12.75">
      <c r="C111" s="23"/>
      <c r="D111" s="29"/>
      <c r="E111" s="30"/>
    </row>
    <row r="112" spans="4:5" ht="12.75">
      <c r="D112" s="21"/>
      <c r="E112" s="22"/>
    </row>
    <row r="113" spans="4:5" ht="12.75">
      <c r="D113" s="42"/>
      <c r="E113" s="45"/>
    </row>
    <row r="114" spans="4:5" ht="11.25" customHeight="1">
      <c r="D114" s="37"/>
      <c r="E114" s="38"/>
    </row>
    <row r="115" spans="2:5" ht="24" customHeight="1">
      <c r="B115" s="23"/>
      <c r="D115" s="37"/>
      <c r="E115" s="46"/>
    </row>
    <row r="116" spans="3:5" ht="15" customHeight="1">
      <c r="C116" s="23"/>
      <c r="D116" s="37"/>
      <c r="E116" s="46"/>
    </row>
    <row r="117" spans="4:5" ht="11.25" customHeight="1">
      <c r="D117" s="42"/>
      <c r="E117" s="43"/>
    </row>
    <row r="118" spans="4:5" ht="12.75">
      <c r="D118" s="37"/>
      <c r="E118" s="38"/>
    </row>
    <row r="119" spans="2:5" ht="13.5" customHeight="1">
      <c r="B119" s="23"/>
      <c r="D119" s="37"/>
      <c r="E119" s="47"/>
    </row>
    <row r="120" spans="3:5" ht="12.75" customHeight="1">
      <c r="C120" s="23"/>
      <c r="D120" s="37"/>
      <c r="E120" s="24"/>
    </row>
    <row r="121" spans="3:5" ht="12.75" customHeight="1">
      <c r="C121" s="23"/>
      <c r="D121" s="29"/>
      <c r="E121" s="30"/>
    </row>
    <row r="122" spans="4:5" ht="12.75">
      <c r="D122" s="21"/>
      <c r="E122" s="22"/>
    </row>
    <row r="123" spans="3:5" ht="12.75">
      <c r="C123" s="23"/>
      <c r="D123" s="21"/>
      <c r="E123" s="44"/>
    </row>
    <row r="124" spans="4:5" ht="12.75">
      <c r="D124" s="42"/>
      <c r="E124" s="43"/>
    </row>
    <row r="125" spans="4:5" ht="12.75">
      <c r="D125" s="37"/>
      <c r="E125" s="38"/>
    </row>
    <row r="126" spans="4:5" ht="12.75">
      <c r="D126" s="21"/>
      <c r="E126" s="22"/>
    </row>
    <row r="127" spans="1:5" ht="19.5" customHeight="1">
      <c r="A127" s="48"/>
      <c r="B127" s="7"/>
      <c r="C127" s="7"/>
      <c r="D127" s="7"/>
      <c r="E127" s="33"/>
    </row>
    <row r="128" spans="1:5" ht="15" customHeight="1">
      <c r="A128" s="23"/>
      <c r="D128" s="35"/>
      <c r="E128" s="33"/>
    </row>
    <row r="129" spans="1:5" ht="12.75">
      <c r="A129" s="23"/>
      <c r="B129" s="23"/>
      <c r="D129" s="35"/>
      <c r="E129" s="24"/>
    </row>
    <row r="130" spans="3:5" ht="12.75">
      <c r="C130" s="23"/>
      <c r="D130" s="21"/>
      <c r="E130" s="33"/>
    </row>
    <row r="131" spans="4:5" ht="12.75">
      <c r="D131" s="25"/>
      <c r="E131" s="26"/>
    </row>
    <row r="132" spans="2:5" ht="12.75">
      <c r="B132" s="23"/>
      <c r="D132" s="21"/>
      <c r="E132" s="24"/>
    </row>
    <row r="133" spans="3:5" ht="12.75">
      <c r="C133" s="23"/>
      <c r="D133" s="21"/>
      <c r="E133" s="24"/>
    </row>
    <row r="134" spans="4:5" ht="12.75">
      <c r="D134" s="29"/>
      <c r="E134" s="30"/>
    </row>
    <row r="135" spans="3:5" ht="22.5" customHeight="1">
      <c r="C135" s="23"/>
      <c r="D135" s="21"/>
      <c r="E135" s="31"/>
    </row>
    <row r="136" spans="4:5" ht="12.75">
      <c r="D136" s="21"/>
      <c r="E136" s="30"/>
    </row>
    <row r="137" spans="2:5" ht="12.75">
      <c r="B137" s="23"/>
      <c r="D137" s="27"/>
      <c r="E137" s="33"/>
    </row>
    <row r="138" spans="3:5" ht="12.75">
      <c r="C138" s="23"/>
      <c r="D138" s="27"/>
      <c r="E138" s="34"/>
    </row>
    <row r="139" spans="4:5" ht="12.75">
      <c r="D139" s="29"/>
      <c r="E139" s="26"/>
    </row>
    <row r="140" spans="1:5" ht="13.5" customHeight="1">
      <c r="A140" s="23"/>
      <c r="D140" s="35"/>
      <c r="E140" s="33"/>
    </row>
    <row r="141" spans="2:5" ht="13.5" customHeight="1">
      <c r="B141" s="23"/>
      <c r="D141" s="21"/>
      <c r="E141" s="33"/>
    </row>
    <row r="142" spans="3:5" ht="13.5" customHeight="1">
      <c r="C142" s="23"/>
      <c r="D142" s="21"/>
      <c r="E142" s="24"/>
    </row>
    <row r="143" spans="3:5" ht="12.75">
      <c r="C143" s="23"/>
      <c r="D143" s="29"/>
      <c r="E143" s="26"/>
    </row>
    <row r="144" spans="3:5" ht="12.75">
      <c r="C144" s="23"/>
      <c r="D144" s="21"/>
      <c r="E144" s="24"/>
    </row>
    <row r="145" spans="4:5" ht="12.75">
      <c r="D145" s="42"/>
      <c r="E145" s="43"/>
    </row>
    <row r="146" spans="3:5" ht="12.75">
      <c r="C146" s="23"/>
      <c r="D146" s="27"/>
      <c r="E146" s="44"/>
    </row>
    <row r="147" spans="3:5" ht="12.75">
      <c r="C147" s="23"/>
      <c r="D147" s="29"/>
      <c r="E147" s="30"/>
    </row>
    <row r="148" spans="4:5" ht="12.75">
      <c r="D148" s="42"/>
      <c r="E148" s="49"/>
    </row>
    <row r="149" spans="2:5" ht="12.75">
      <c r="B149" s="23"/>
      <c r="D149" s="37"/>
      <c r="E149" s="47"/>
    </row>
    <row r="150" spans="3:5" ht="12.75">
      <c r="C150" s="23"/>
      <c r="D150" s="37"/>
      <c r="E150" s="24"/>
    </row>
    <row r="151" spans="3:5" ht="12.75">
      <c r="C151" s="23"/>
      <c r="D151" s="29"/>
      <c r="E151" s="30"/>
    </row>
    <row r="152" spans="3:5" ht="12.75">
      <c r="C152" s="23"/>
      <c r="D152" s="29"/>
      <c r="E152" s="30"/>
    </row>
    <row r="153" spans="4:5" ht="12.75">
      <c r="D153" s="21"/>
      <c r="E153" s="22"/>
    </row>
    <row r="154" spans="1:5" s="50" customFormat="1" ht="18" customHeight="1">
      <c r="A154" s="111"/>
      <c r="B154" s="112"/>
      <c r="C154" s="112"/>
      <c r="D154" s="112"/>
      <c r="E154" s="112"/>
    </row>
    <row r="155" spans="1:5" ht="28.5" customHeight="1">
      <c r="A155" s="39"/>
      <c r="B155" s="39"/>
      <c r="C155" s="39"/>
      <c r="D155" s="40"/>
      <c r="E155" s="41"/>
    </row>
    <row r="157" spans="1:5" ht="15.75">
      <c r="A157" s="52"/>
      <c r="B157" s="23"/>
      <c r="C157" s="23"/>
      <c r="D157" s="53"/>
      <c r="E157" s="6"/>
    </row>
    <row r="158" spans="1:5" ht="12.75">
      <c r="A158" s="23"/>
      <c r="B158" s="23"/>
      <c r="C158" s="23"/>
      <c r="D158" s="53"/>
      <c r="E158" s="6"/>
    </row>
    <row r="159" spans="1:5" ht="17.25" customHeight="1">
      <c r="A159" s="23"/>
      <c r="B159" s="23"/>
      <c r="C159" s="23"/>
      <c r="D159" s="53"/>
      <c r="E159" s="6"/>
    </row>
    <row r="160" spans="1:5" ht="13.5" customHeight="1">
      <c r="A160" s="23"/>
      <c r="B160" s="23"/>
      <c r="C160" s="23"/>
      <c r="D160" s="53"/>
      <c r="E160" s="6"/>
    </row>
    <row r="161" spans="1:5" ht="12.75">
      <c r="A161" s="23"/>
      <c r="B161" s="23"/>
      <c r="C161" s="23"/>
      <c r="D161" s="53"/>
      <c r="E161" s="6"/>
    </row>
    <row r="162" spans="1:3" ht="12.75">
      <c r="A162" s="23"/>
      <c r="B162" s="23"/>
      <c r="C162" s="23"/>
    </row>
    <row r="163" spans="1:5" ht="12.75">
      <c r="A163" s="23"/>
      <c r="B163" s="23"/>
      <c r="C163" s="23"/>
      <c r="D163" s="53"/>
      <c r="E163" s="6"/>
    </row>
    <row r="164" spans="1:5" ht="12.75">
      <c r="A164" s="23"/>
      <c r="B164" s="23"/>
      <c r="C164" s="23"/>
      <c r="D164" s="53"/>
      <c r="E164" s="54"/>
    </row>
    <row r="165" spans="1:5" ht="12.75">
      <c r="A165" s="23"/>
      <c r="B165" s="23"/>
      <c r="C165" s="23"/>
      <c r="D165" s="53"/>
      <c r="E165" s="6"/>
    </row>
    <row r="166" spans="1:5" ht="22.5" customHeight="1">
      <c r="A166" s="23"/>
      <c r="B166" s="23"/>
      <c r="C166" s="23"/>
      <c r="D166" s="53"/>
      <c r="E166" s="31"/>
    </row>
    <row r="167" spans="4:5" ht="22.5" customHeight="1">
      <c r="D167" s="29"/>
      <c r="E167" s="32"/>
    </row>
  </sheetData>
  <sheetProtection/>
  <mergeCells count="8">
    <mergeCell ref="B31:H31"/>
    <mergeCell ref="A154:E154"/>
    <mergeCell ref="B3:H3"/>
    <mergeCell ref="B42:H42"/>
    <mergeCell ref="A1:H1"/>
    <mergeCell ref="B15:H15"/>
    <mergeCell ref="B17:H17"/>
    <mergeCell ref="B29:H2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8" max="9" man="1"/>
    <brk id="15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5"/>
  <sheetViews>
    <sheetView zoomScalePageLayoutView="0" workbookViewId="0" topLeftCell="A4">
      <selection activeCell="D60" sqref="D60"/>
    </sheetView>
  </sheetViews>
  <sheetFormatPr defaultColWidth="11.421875" defaultRowHeight="12.75"/>
  <cols>
    <col min="1" max="1" width="11.421875" style="77" bestFit="1" customWidth="1"/>
    <col min="2" max="2" width="34.421875" style="79" customWidth="1"/>
    <col min="3" max="3" width="14.28125" style="2" customWidth="1"/>
    <col min="4" max="4" width="11.421875" style="2" bestFit="1" customWidth="1"/>
    <col min="5" max="5" width="11.421875" style="2" customWidth="1"/>
    <col min="6" max="7" width="11.140625" style="2" customWidth="1"/>
    <col min="8" max="8" width="7.140625" style="2" customWidth="1"/>
    <col min="9" max="9" width="7.57421875" style="2" bestFit="1" customWidth="1"/>
    <col min="10" max="10" width="8.8515625" style="2" customWidth="1"/>
    <col min="11" max="11" width="8.57421875" style="2" customWidth="1"/>
    <col min="12" max="13" width="12.28125" style="2" bestFit="1" customWidth="1"/>
    <col min="14" max="16384" width="11.421875" style="3" customWidth="1"/>
  </cols>
  <sheetData>
    <row r="1" spans="1:13" ht="24" customHeight="1">
      <c r="A1" s="133" t="s">
        <v>24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s="6" customFormat="1" ht="112.5">
      <c r="A2" s="80" t="s">
        <v>25</v>
      </c>
      <c r="B2" s="4" t="s">
        <v>26</v>
      </c>
      <c r="C2" s="5" t="s">
        <v>69</v>
      </c>
      <c r="D2" s="80" t="s">
        <v>57</v>
      </c>
      <c r="E2" s="80" t="s">
        <v>58</v>
      </c>
      <c r="F2" s="80" t="s">
        <v>15</v>
      </c>
      <c r="G2" s="80" t="s">
        <v>16</v>
      </c>
      <c r="H2" s="80" t="s">
        <v>17</v>
      </c>
      <c r="I2" s="80" t="s">
        <v>27</v>
      </c>
      <c r="J2" s="80" t="s">
        <v>19</v>
      </c>
      <c r="K2" s="80" t="s">
        <v>20</v>
      </c>
      <c r="L2" s="5" t="s">
        <v>61</v>
      </c>
      <c r="M2" s="5" t="s">
        <v>70</v>
      </c>
    </row>
    <row r="3" spans="1:13" s="6" customFormat="1" ht="25.5">
      <c r="A3" s="92"/>
      <c r="B3" s="90" t="s">
        <v>47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s="6" customFormat="1" ht="25.5">
      <c r="A4" s="92"/>
      <c r="B4" s="91" t="s">
        <v>48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3" s="6" customFormat="1" ht="12.75" customHeight="1">
      <c r="A5" s="93" t="s">
        <v>46</v>
      </c>
      <c r="B5" s="91" t="s">
        <v>56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</row>
    <row r="6" spans="1:13" s="6" customFormat="1" ht="12.75" customHeight="1">
      <c r="A6" s="93"/>
      <c r="B6" s="91" t="s">
        <v>55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</row>
    <row r="7" spans="1:13" s="6" customFormat="1" ht="12.75">
      <c r="A7" s="92">
        <v>3</v>
      </c>
      <c r="B7" s="91" t="s">
        <v>28</v>
      </c>
      <c r="C7" s="97">
        <f>SUM(C8+C16+C36)</f>
        <v>4773578</v>
      </c>
      <c r="D7" s="97">
        <f>SUM(D8+D16+D36)</f>
        <v>579762</v>
      </c>
      <c r="E7" s="97">
        <f>SUM(E8+E16+E36)</f>
        <v>4193816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7">
        <v>4773578</v>
      </c>
      <c r="M7" s="97">
        <v>4773578</v>
      </c>
    </row>
    <row r="8" spans="1:13" s="6" customFormat="1" ht="12.75">
      <c r="A8" s="92">
        <v>31</v>
      </c>
      <c r="B8" s="91" t="s">
        <v>29</v>
      </c>
      <c r="C8" s="97">
        <f>SUM(C9+C11+C13)</f>
        <v>4193816</v>
      </c>
      <c r="D8" s="97">
        <v>0</v>
      </c>
      <c r="E8" s="97">
        <f>SUM(E9+E11+E13)</f>
        <v>4193816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7">
        <v>4193816</v>
      </c>
      <c r="M8" s="97">
        <v>4193816</v>
      </c>
    </row>
    <row r="9" spans="1:13" s="6" customFormat="1" ht="12.75">
      <c r="A9" s="92">
        <v>311</v>
      </c>
      <c r="B9" s="89" t="s">
        <v>30</v>
      </c>
      <c r="C9" s="97">
        <f>SUM(C10:C10)</f>
        <v>3559997</v>
      </c>
      <c r="D9" s="97"/>
      <c r="E9" s="97">
        <f>SUM(E10:E10)</f>
        <v>3559997</v>
      </c>
      <c r="F9" s="96"/>
      <c r="G9" s="96"/>
      <c r="H9" s="96"/>
      <c r="I9" s="96"/>
      <c r="J9" s="96"/>
      <c r="K9" s="96"/>
      <c r="L9" s="97"/>
      <c r="M9" s="97"/>
    </row>
    <row r="10" spans="1:13" ht="12.75">
      <c r="A10" s="94">
        <v>3111</v>
      </c>
      <c r="B10" s="89" t="s">
        <v>71</v>
      </c>
      <c r="C10" s="98">
        <v>3559997</v>
      </c>
      <c r="D10" s="98"/>
      <c r="E10" s="98">
        <v>3559997</v>
      </c>
      <c r="F10" s="95"/>
      <c r="G10" s="95"/>
      <c r="H10" s="95"/>
      <c r="I10" s="95"/>
      <c r="J10" s="95"/>
      <c r="K10" s="95"/>
      <c r="L10" s="95"/>
      <c r="M10" s="95"/>
    </row>
    <row r="11" spans="1:13" ht="12.75">
      <c r="A11" s="92">
        <v>312</v>
      </c>
      <c r="B11" s="91" t="s">
        <v>31</v>
      </c>
      <c r="C11" s="97">
        <f>SUM(C12:C12)</f>
        <v>21500</v>
      </c>
      <c r="D11" s="98"/>
      <c r="E11" s="97">
        <f>SUM(E12:E12)</f>
        <v>21500</v>
      </c>
      <c r="F11" s="95"/>
      <c r="G11" s="95"/>
      <c r="H11" s="95"/>
      <c r="I11" s="95"/>
      <c r="J11" s="95"/>
      <c r="K11" s="95"/>
      <c r="L11" s="95"/>
      <c r="M11" s="95"/>
    </row>
    <row r="12" spans="1:13" ht="12.75">
      <c r="A12" s="94">
        <v>3121</v>
      </c>
      <c r="B12" s="89" t="s">
        <v>31</v>
      </c>
      <c r="C12" s="98">
        <v>21500</v>
      </c>
      <c r="D12" s="98"/>
      <c r="E12" s="98">
        <v>21500</v>
      </c>
      <c r="F12" s="95"/>
      <c r="G12" s="95"/>
      <c r="H12" s="95"/>
      <c r="I12" s="95"/>
      <c r="J12" s="95"/>
      <c r="K12" s="95"/>
      <c r="L12" s="95"/>
      <c r="M12" s="95"/>
    </row>
    <row r="13" spans="1:13" ht="12.75">
      <c r="A13" s="92">
        <v>313</v>
      </c>
      <c r="B13" s="91" t="s">
        <v>32</v>
      </c>
      <c r="C13" s="97">
        <f>SUM(C14:C15)</f>
        <v>612319</v>
      </c>
      <c r="D13" s="98"/>
      <c r="E13" s="97">
        <f>SUM(E14:E15)</f>
        <v>612319</v>
      </c>
      <c r="F13" s="95"/>
      <c r="G13" s="95"/>
      <c r="H13" s="95"/>
      <c r="I13" s="95"/>
      <c r="J13" s="95"/>
      <c r="K13" s="95"/>
      <c r="L13" s="95"/>
      <c r="M13" s="95"/>
    </row>
    <row r="14" spans="1:13" ht="12.75">
      <c r="A14" s="94">
        <v>3132</v>
      </c>
      <c r="B14" s="89" t="s">
        <v>72</v>
      </c>
      <c r="C14" s="98">
        <v>551799</v>
      </c>
      <c r="D14" s="98"/>
      <c r="E14" s="98">
        <v>551799</v>
      </c>
      <c r="F14" s="95"/>
      <c r="G14" s="95"/>
      <c r="H14" s="95"/>
      <c r="I14" s="95"/>
      <c r="J14" s="95"/>
      <c r="K14" s="95"/>
      <c r="L14" s="95"/>
      <c r="M14" s="95"/>
    </row>
    <row r="15" spans="1:13" ht="12.75">
      <c r="A15" s="94">
        <v>3133</v>
      </c>
      <c r="B15" s="89" t="s">
        <v>73</v>
      </c>
      <c r="C15" s="98">
        <v>60520</v>
      </c>
      <c r="D15" s="98"/>
      <c r="E15" s="98">
        <v>60520</v>
      </c>
      <c r="F15" s="95"/>
      <c r="G15" s="95"/>
      <c r="H15" s="95"/>
      <c r="I15" s="95"/>
      <c r="J15" s="95"/>
      <c r="K15" s="95"/>
      <c r="L15" s="95"/>
      <c r="M15" s="95"/>
    </row>
    <row r="16" spans="1:13" s="6" customFormat="1" ht="12.75">
      <c r="A16" s="92">
        <v>32</v>
      </c>
      <c r="B16" s="91" t="s">
        <v>33</v>
      </c>
      <c r="C16" s="97">
        <f>SUM(C17+C21+C24+C32)</f>
        <v>575462</v>
      </c>
      <c r="D16" s="97">
        <f>SUM(D17+D21+D24+D32)</f>
        <v>575462</v>
      </c>
      <c r="E16" s="97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7">
        <v>575462</v>
      </c>
      <c r="M16" s="97">
        <v>575462</v>
      </c>
    </row>
    <row r="17" spans="1:13" ht="12.75">
      <c r="A17" s="92">
        <v>321</v>
      </c>
      <c r="B17" s="91" t="s">
        <v>34</v>
      </c>
      <c r="C17" s="97">
        <f>SUM(C18:C20)</f>
        <v>203427</v>
      </c>
      <c r="D17" s="97">
        <f>SUM(D18:D20)</f>
        <v>203427</v>
      </c>
      <c r="E17" s="98"/>
      <c r="F17" s="95"/>
      <c r="G17" s="95"/>
      <c r="H17" s="95"/>
      <c r="I17" s="95"/>
      <c r="J17" s="95"/>
      <c r="K17" s="95"/>
      <c r="L17" s="95"/>
      <c r="M17" s="95"/>
    </row>
    <row r="18" spans="1:13" ht="12.75">
      <c r="A18" s="94">
        <v>3211</v>
      </c>
      <c r="B18" s="89" t="s">
        <v>74</v>
      </c>
      <c r="C18" s="98">
        <v>15500</v>
      </c>
      <c r="D18" s="98">
        <v>15500</v>
      </c>
      <c r="E18" s="98"/>
      <c r="F18" s="95"/>
      <c r="G18" s="95"/>
      <c r="H18" s="95"/>
      <c r="I18" s="95"/>
      <c r="J18" s="95"/>
      <c r="K18" s="95"/>
      <c r="L18" s="95"/>
      <c r="M18" s="95"/>
    </row>
    <row r="19" spans="1:13" ht="12.75">
      <c r="A19" s="94">
        <v>3212</v>
      </c>
      <c r="B19" s="89" t="s">
        <v>75</v>
      </c>
      <c r="C19" s="98">
        <v>186427</v>
      </c>
      <c r="D19" s="98">
        <v>186427</v>
      </c>
      <c r="E19" s="98"/>
      <c r="F19" s="95"/>
      <c r="G19" s="95"/>
      <c r="H19" s="95"/>
      <c r="I19" s="95"/>
      <c r="J19" s="95"/>
      <c r="K19" s="95"/>
      <c r="L19" s="95"/>
      <c r="M19" s="95"/>
    </row>
    <row r="20" spans="1:13" ht="12.75">
      <c r="A20" s="94">
        <v>3213</v>
      </c>
      <c r="B20" s="89" t="s">
        <v>76</v>
      </c>
      <c r="C20" s="98">
        <v>1500</v>
      </c>
      <c r="D20" s="98">
        <v>1500</v>
      </c>
      <c r="E20" s="98"/>
      <c r="F20" s="95"/>
      <c r="G20" s="95"/>
      <c r="H20" s="95"/>
      <c r="I20" s="95"/>
      <c r="J20" s="95"/>
      <c r="K20" s="95"/>
      <c r="L20" s="95"/>
      <c r="M20" s="95"/>
    </row>
    <row r="21" spans="1:13" ht="12.75">
      <c r="A21" s="92">
        <v>322</v>
      </c>
      <c r="B21" s="91" t="s">
        <v>35</v>
      </c>
      <c r="C21" s="97">
        <f>SUM(C22:C23)</f>
        <v>275975</v>
      </c>
      <c r="D21" s="97">
        <f>SUM(D22:D23)</f>
        <v>275975</v>
      </c>
      <c r="E21" s="98"/>
      <c r="F21" s="95"/>
      <c r="G21" s="95"/>
      <c r="H21" s="95"/>
      <c r="I21" s="95"/>
      <c r="J21" s="95"/>
      <c r="K21" s="95"/>
      <c r="L21" s="95"/>
      <c r="M21" s="95"/>
    </row>
    <row r="22" spans="1:13" ht="12.75">
      <c r="A22" s="94">
        <v>3221</v>
      </c>
      <c r="B22" s="89" t="s">
        <v>77</v>
      </c>
      <c r="C22" s="98">
        <v>44975</v>
      </c>
      <c r="D22" s="98">
        <v>44975</v>
      </c>
      <c r="E22" s="98"/>
      <c r="F22" s="95"/>
      <c r="G22" s="95"/>
      <c r="H22" s="95"/>
      <c r="I22" s="95"/>
      <c r="J22" s="95"/>
      <c r="K22" s="95"/>
      <c r="L22" s="95"/>
      <c r="M22" s="95"/>
    </row>
    <row r="23" spans="1:13" ht="12.75">
      <c r="A23" s="94">
        <v>3223</v>
      </c>
      <c r="B23" s="89" t="s">
        <v>78</v>
      </c>
      <c r="C23" s="98">
        <v>231000</v>
      </c>
      <c r="D23" s="98">
        <v>231000</v>
      </c>
      <c r="E23" s="98"/>
      <c r="F23" s="95"/>
      <c r="G23" s="95"/>
      <c r="H23" s="95"/>
      <c r="I23" s="95"/>
      <c r="J23" s="95"/>
      <c r="K23" s="95"/>
      <c r="L23" s="95"/>
      <c r="M23" s="95"/>
    </row>
    <row r="24" spans="1:13" ht="12.75">
      <c r="A24" s="92">
        <v>323</v>
      </c>
      <c r="B24" s="91" t="s">
        <v>36</v>
      </c>
      <c r="C24" s="97">
        <f>SUM(C25:C31)</f>
        <v>94910</v>
      </c>
      <c r="D24" s="97">
        <f>SUM(D25:D31)</f>
        <v>94910</v>
      </c>
      <c r="E24" s="98"/>
      <c r="F24" s="95"/>
      <c r="G24" s="95"/>
      <c r="H24" s="95"/>
      <c r="I24" s="95"/>
      <c r="J24" s="95"/>
      <c r="K24" s="95"/>
      <c r="L24" s="95"/>
      <c r="M24" s="95"/>
    </row>
    <row r="25" spans="1:13" ht="12.75">
      <c r="A25" s="94">
        <v>3231</v>
      </c>
      <c r="B25" s="89" t="s">
        <v>79</v>
      </c>
      <c r="C25" s="98">
        <v>10730</v>
      </c>
      <c r="D25" s="98">
        <v>10730</v>
      </c>
      <c r="E25" s="98"/>
      <c r="F25" s="95"/>
      <c r="G25" s="95"/>
      <c r="H25" s="95"/>
      <c r="I25" s="95"/>
      <c r="J25" s="95"/>
      <c r="K25" s="95"/>
      <c r="L25" s="95"/>
      <c r="M25" s="95"/>
    </row>
    <row r="26" spans="1:13" ht="12.75">
      <c r="A26" s="94">
        <v>3232</v>
      </c>
      <c r="B26" s="89" t="s">
        <v>80</v>
      </c>
      <c r="C26" s="98">
        <v>20000</v>
      </c>
      <c r="D26" s="98">
        <v>20000</v>
      </c>
      <c r="E26" s="98"/>
      <c r="F26" s="95"/>
      <c r="G26" s="95"/>
      <c r="H26" s="95"/>
      <c r="I26" s="95"/>
      <c r="J26" s="95"/>
      <c r="K26" s="95"/>
      <c r="L26" s="95"/>
      <c r="M26" s="95"/>
    </row>
    <row r="27" spans="1:13" ht="12.75">
      <c r="A27" s="94">
        <v>3233</v>
      </c>
      <c r="B27" s="89" t="s">
        <v>81</v>
      </c>
      <c r="C27" s="98">
        <v>1920</v>
      </c>
      <c r="D27" s="98">
        <v>1920</v>
      </c>
      <c r="E27" s="98"/>
      <c r="F27" s="95"/>
      <c r="G27" s="95"/>
      <c r="H27" s="95"/>
      <c r="I27" s="95"/>
      <c r="J27" s="95"/>
      <c r="K27" s="95"/>
      <c r="L27" s="95"/>
      <c r="M27" s="95"/>
    </row>
    <row r="28" spans="1:13" ht="12.75">
      <c r="A28" s="94">
        <v>3234</v>
      </c>
      <c r="B28" s="89" t="s">
        <v>82</v>
      </c>
      <c r="C28" s="98">
        <v>43500</v>
      </c>
      <c r="D28" s="98">
        <v>43500</v>
      </c>
      <c r="E28" s="98"/>
      <c r="F28" s="95"/>
      <c r="G28" s="95"/>
      <c r="H28" s="95"/>
      <c r="I28" s="95"/>
      <c r="J28" s="95"/>
      <c r="K28" s="95"/>
      <c r="L28" s="95"/>
      <c r="M28" s="95"/>
    </row>
    <row r="29" spans="1:13" ht="12.75">
      <c r="A29" s="94">
        <v>3236</v>
      </c>
      <c r="B29" s="89" t="s">
        <v>83</v>
      </c>
      <c r="C29" s="98">
        <v>10000</v>
      </c>
      <c r="D29" s="98">
        <v>10000</v>
      </c>
      <c r="E29" s="98"/>
      <c r="F29" s="95"/>
      <c r="G29" s="95"/>
      <c r="H29" s="95"/>
      <c r="I29" s="95"/>
      <c r="J29" s="95"/>
      <c r="K29" s="95"/>
      <c r="L29" s="95"/>
      <c r="M29" s="95"/>
    </row>
    <row r="30" spans="1:13" ht="12.75">
      <c r="A30" s="94">
        <v>3238</v>
      </c>
      <c r="B30" s="89" t="s">
        <v>84</v>
      </c>
      <c r="C30" s="98">
        <v>7760</v>
      </c>
      <c r="D30" s="98">
        <v>7760</v>
      </c>
      <c r="E30" s="98"/>
      <c r="F30" s="95"/>
      <c r="G30" s="95"/>
      <c r="H30" s="95"/>
      <c r="I30" s="95"/>
      <c r="J30" s="95"/>
      <c r="K30" s="95"/>
      <c r="L30" s="95"/>
      <c r="M30" s="95"/>
    </row>
    <row r="31" spans="1:13" ht="12.75">
      <c r="A31" s="94">
        <v>3239</v>
      </c>
      <c r="B31" s="89" t="s">
        <v>85</v>
      </c>
      <c r="C31" s="98">
        <v>1000</v>
      </c>
      <c r="D31" s="98">
        <v>1000</v>
      </c>
      <c r="E31" s="98"/>
      <c r="F31" s="95"/>
      <c r="G31" s="95"/>
      <c r="H31" s="95"/>
      <c r="I31" s="95"/>
      <c r="J31" s="95"/>
      <c r="K31" s="95"/>
      <c r="L31" s="95"/>
      <c r="M31" s="95"/>
    </row>
    <row r="32" spans="1:13" ht="12.75">
      <c r="A32" s="92">
        <v>329</v>
      </c>
      <c r="B32" s="91" t="s">
        <v>88</v>
      </c>
      <c r="C32" s="97">
        <f>SUM(C33:C35)</f>
        <v>1150</v>
      </c>
      <c r="D32" s="97">
        <f>SUM(D33:D35)</f>
        <v>1150</v>
      </c>
      <c r="E32" s="98"/>
      <c r="F32" s="95"/>
      <c r="G32" s="95"/>
      <c r="H32" s="95"/>
      <c r="I32" s="95"/>
      <c r="J32" s="95"/>
      <c r="K32" s="95"/>
      <c r="L32" s="95"/>
      <c r="M32" s="95"/>
    </row>
    <row r="33" spans="1:13" ht="12.75">
      <c r="A33" s="94">
        <v>3293</v>
      </c>
      <c r="B33" s="89" t="s">
        <v>86</v>
      </c>
      <c r="C33" s="98">
        <v>500</v>
      </c>
      <c r="D33" s="98">
        <v>500</v>
      </c>
      <c r="E33" s="98"/>
      <c r="F33" s="95"/>
      <c r="G33" s="95"/>
      <c r="H33" s="95"/>
      <c r="I33" s="95"/>
      <c r="J33" s="95"/>
      <c r="K33" s="95"/>
      <c r="L33" s="95"/>
      <c r="M33" s="95"/>
    </row>
    <row r="34" spans="1:13" ht="12.75">
      <c r="A34" s="94">
        <v>3294</v>
      </c>
      <c r="B34" s="89" t="s">
        <v>87</v>
      </c>
      <c r="C34" s="98">
        <v>250</v>
      </c>
      <c r="D34" s="98">
        <v>250</v>
      </c>
      <c r="E34" s="98"/>
      <c r="F34" s="95"/>
      <c r="G34" s="95"/>
      <c r="H34" s="95"/>
      <c r="I34" s="95"/>
      <c r="J34" s="95"/>
      <c r="K34" s="95"/>
      <c r="L34" s="95"/>
      <c r="M34" s="95"/>
    </row>
    <row r="35" spans="1:13" ht="12.75">
      <c r="A35" s="94">
        <v>3299</v>
      </c>
      <c r="B35" s="89" t="s">
        <v>37</v>
      </c>
      <c r="C35" s="98">
        <v>400</v>
      </c>
      <c r="D35" s="98">
        <v>400</v>
      </c>
      <c r="E35" s="98"/>
      <c r="F35" s="95"/>
      <c r="G35" s="95"/>
      <c r="H35" s="95"/>
      <c r="I35" s="95"/>
      <c r="J35" s="95"/>
      <c r="K35" s="95"/>
      <c r="L35" s="95"/>
      <c r="M35" s="95"/>
    </row>
    <row r="36" spans="1:13" s="6" customFormat="1" ht="12.75">
      <c r="A36" s="92">
        <v>34</v>
      </c>
      <c r="B36" s="91" t="s">
        <v>38</v>
      </c>
      <c r="C36" s="97">
        <f>SUM(C37:C37)</f>
        <v>4300</v>
      </c>
      <c r="D36" s="97">
        <f>SUM(D37:D37)</f>
        <v>4300</v>
      </c>
      <c r="E36" s="97"/>
      <c r="F36" s="96">
        <v>0</v>
      </c>
      <c r="G36" s="96">
        <v>0</v>
      </c>
      <c r="H36" s="96">
        <v>0</v>
      </c>
      <c r="I36" s="96">
        <v>0</v>
      </c>
      <c r="J36" s="96">
        <v>0</v>
      </c>
      <c r="K36" s="96">
        <v>0</v>
      </c>
      <c r="L36" s="97">
        <v>4300</v>
      </c>
      <c r="M36" s="97">
        <v>4300</v>
      </c>
    </row>
    <row r="37" spans="1:13" s="6" customFormat="1" ht="12.75">
      <c r="A37" s="92">
        <v>343</v>
      </c>
      <c r="B37" s="91" t="s">
        <v>39</v>
      </c>
      <c r="C37" s="97">
        <f>SUM(C38:C38)</f>
        <v>4300</v>
      </c>
      <c r="D37" s="97">
        <f>SUM(D38:D38)</f>
        <v>4300</v>
      </c>
      <c r="E37" s="97"/>
      <c r="F37" s="96"/>
      <c r="G37" s="96"/>
      <c r="H37" s="96"/>
      <c r="I37" s="96"/>
      <c r="J37" s="96"/>
      <c r="K37" s="96"/>
      <c r="L37" s="97"/>
      <c r="M37" s="97"/>
    </row>
    <row r="38" spans="1:13" ht="12.75">
      <c r="A38" s="94">
        <v>3431</v>
      </c>
      <c r="B38" s="89" t="s">
        <v>89</v>
      </c>
      <c r="C38" s="98">
        <v>4300</v>
      </c>
      <c r="D38" s="98">
        <v>4300</v>
      </c>
      <c r="E38" s="98"/>
      <c r="F38" s="95"/>
      <c r="G38" s="95"/>
      <c r="H38" s="95"/>
      <c r="I38" s="95"/>
      <c r="J38" s="95"/>
      <c r="K38" s="95"/>
      <c r="L38" s="95"/>
      <c r="M38" s="95"/>
    </row>
    <row r="39" spans="1:13" s="6" customFormat="1" ht="25.5">
      <c r="A39" s="92">
        <v>4</v>
      </c>
      <c r="B39" s="91" t="s">
        <v>41</v>
      </c>
      <c r="C39" s="97">
        <f>SUM(C40:C40)</f>
        <v>29000</v>
      </c>
      <c r="D39" s="96">
        <v>0</v>
      </c>
      <c r="E39" s="96">
        <v>0</v>
      </c>
      <c r="F39" s="97">
        <f aca="true" t="shared" si="0" ref="F39:G41">SUM(F40:F40)</f>
        <v>28000</v>
      </c>
      <c r="G39" s="97">
        <f t="shared" si="0"/>
        <v>1000</v>
      </c>
      <c r="H39" s="96">
        <v>0</v>
      </c>
      <c r="I39" s="96">
        <v>0</v>
      </c>
      <c r="J39" s="96">
        <v>0</v>
      </c>
      <c r="K39" s="96">
        <v>0</v>
      </c>
      <c r="L39" s="97">
        <v>29000</v>
      </c>
      <c r="M39" s="97">
        <v>29000</v>
      </c>
    </row>
    <row r="40" spans="1:13" s="6" customFormat="1" ht="25.5">
      <c r="A40" s="92">
        <v>42</v>
      </c>
      <c r="B40" s="91" t="s">
        <v>42</v>
      </c>
      <c r="C40" s="97">
        <f>SUM(C41:C41)</f>
        <v>29000</v>
      </c>
      <c r="D40" s="96">
        <v>0</v>
      </c>
      <c r="E40" s="96">
        <v>0</v>
      </c>
      <c r="F40" s="97">
        <f t="shared" si="0"/>
        <v>28000</v>
      </c>
      <c r="G40" s="97">
        <f t="shared" si="0"/>
        <v>1000</v>
      </c>
      <c r="H40" s="96">
        <v>0</v>
      </c>
      <c r="I40" s="96">
        <v>0</v>
      </c>
      <c r="J40" s="96">
        <v>0</v>
      </c>
      <c r="K40" s="96">
        <v>0</v>
      </c>
      <c r="L40" s="96"/>
      <c r="M40" s="96"/>
    </row>
    <row r="41" spans="1:13" ht="12.75">
      <c r="A41" s="92">
        <v>422</v>
      </c>
      <c r="B41" s="91" t="s">
        <v>40</v>
      </c>
      <c r="C41" s="97">
        <f>SUM(C42:C42)</f>
        <v>29000</v>
      </c>
      <c r="D41" s="95"/>
      <c r="E41" s="95"/>
      <c r="F41" s="97">
        <f t="shared" si="0"/>
        <v>28000</v>
      </c>
      <c r="G41" s="97">
        <f t="shared" si="0"/>
        <v>1000</v>
      </c>
      <c r="H41" s="95"/>
      <c r="I41" s="95"/>
      <c r="J41" s="95"/>
      <c r="K41" s="95"/>
      <c r="L41" s="95"/>
      <c r="M41" s="95"/>
    </row>
    <row r="42" spans="1:13" ht="12.75">
      <c r="A42" s="94">
        <v>4221</v>
      </c>
      <c r="B42" s="89" t="s">
        <v>90</v>
      </c>
      <c r="C42" s="98">
        <v>29000</v>
      </c>
      <c r="D42" s="95"/>
      <c r="E42" s="95"/>
      <c r="F42" s="98">
        <v>28000</v>
      </c>
      <c r="G42" s="98">
        <v>1000</v>
      </c>
      <c r="H42" s="95"/>
      <c r="I42" s="95"/>
      <c r="J42" s="95"/>
      <c r="K42" s="95"/>
      <c r="L42" s="95"/>
      <c r="M42" s="95"/>
    </row>
    <row r="43" spans="1:13" ht="12.75">
      <c r="A43" s="92"/>
      <c r="B43" s="89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</row>
    <row r="44" spans="1:13" ht="12.75">
      <c r="A44" s="93"/>
      <c r="B44" s="91" t="s">
        <v>64</v>
      </c>
      <c r="C44" s="97">
        <f>SUM(C8+C16+C36+C40)</f>
        <v>4802578</v>
      </c>
      <c r="D44" s="97">
        <f>SUM(D8+D16+D36+D40)</f>
        <v>579762</v>
      </c>
      <c r="E44" s="97">
        <f>SUM(E8+E16+E36+E40)</f>
        <v>4193816</v>
      </c>
      <c r="F44" s="97">
        <f>SUM(F8+F16+F36+F40)</f>
        <v>28000</v>
      </c>
      <c r="G44" s="97">
        <f>SUM(G8+G16+G36+G40)</f>
        <v>1000</v>
      </c>
      <c r="H44" s="96">
        <v>0</v>
      </c>
      <c r="I44" s="96">
        <v>0</v>
      </c>
      <c r="J44" s="96">
        <v>0</v>
      </c>
      <c r="K44" s="96">
        <v>0</v>
      </c>
      <c r="L44" s="97">
        <v>4802578</v>
      </c>
      <c r="M44" s="97">
        <v>4802578</v>
      </c>
    </row>
    <row r="45" spans="1:13" ht="12.75">
      <c r="A45" s="92"/>
      <c r="B45" s="89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</row>
    <row r="46" spans="1:13" ht="12.75">
      <c r="A46" s="92" t="s">
        <v>59</v>
      </c>
      <c r="B46" s="91" t="s">
        <v>56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</row>
    <row r="47" spans="1:13" ht="12.75">
      <c r="A47" s="92"/>
      <c r="B47" s="91" t="s">
        <v>60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</row>
    <row r="48" spans="1:13" ht="12.75">
      <c r="A48" s="92">
        <v>3</v>
      </c>
      <c r="B48" s="91" t="s">
        <v>28</v>
      </c>
      <c r="C48" s="97">
        <f>SUM(C49+C55)</f>
        <v>154900</v>
      </c>
      <c r="D48" s="97">
        <f>SUM(D49+D55)</f>
        <v>154900</v>
      </c>
      <c r="E48" s="97">
        <v>0</v>
      </c>
      <c r="F48" s="97">
        <v>0</v>
      </c>
      <c r="G48" s="97">
        <v>0</v>
      </c>
      <c r="H48" s="97">
        <v>0</v>
      </c>
      <c r="I48" s="97">
        <v>0</v>
      </c>
      <c r="J48" s="97">
        <v>0</v>
      </c>
      <c r="K48" s="97">
        <v>0</v>
      </c>
      <c r="L48" s="97">
        <v>0</v>
      </c>
      <c r="M48" s="97">
        <v>0</v>
      </c>
    </row>
    <row r="49" spans="1:13" ht="12.75">
      <c r="A49" s="92">
        <v>31</v>
      </c>
      <c r="B49" s="91" t="s">
        <v>29</v>
      </c>
      <c r="C49" s="97">
        <f>SUM(C50+C52)</f>
        <v>149000</v>
      </c>
      <c r="D49" s="97">
        <f>SUM(D50+D52)</f>
        <v>149000</v>
      </c>
      <c r="E49" s="95"/>
      <c r="F49" s="95"/>
      <c r="G49" s="95"/>
      <c r="H49" s="95"/>
      <c r="I49" s="95"/>
      <c r="J49" s="95"/>
      <c r="K49" s="95"/>
      <c r="L49" s="95"/>
      <c r="M49" s="95"/>
    </row>
    <row r="50" spans="1:13" ht="12.75">
      <c r="A50" s="92">
        <v>311</v>
      </c>
      <c r="B50" s="91" t="s">
        <v>30</v>
      </c>
      <c r="C50" s="97">
        <f>SUM(C51:C51)</f>
        <v>125000</v>
      </c>
      <c r="D50" s="97">
        <f>SUM(D51:D51)</f>
        <v>125000</v>
      </c>
      <c r="E50" s="95"/>
      <c r="F50" s="95"/>
      <c r="G50" s="95"/>
      <c r="H50" s="95"/>
      <c r="I50" s="95"/>
      <c r="J50" s="95"/>
      <c r="K50" s="95"/>
      <c r="L50" s="95"/>
      <c r="M50" s="95"/>
    </row>
    <row r="51" spans="1:13" ht="12.75">
      <c r="A51" s="94">
        <v>3111</v>
      </c>
      <c r="B51" s="89" t="s">
        <v>71</v>
      </c>
      <c r="C51" s="98">
        <v>125000</v>
      </c>
      <c r="D51" s="98">
        <v>125000</v>
      </c>
      <c r="E51" s="95"/>
      <c r="F51" s="95"/>
      <c r="G51" s="95"/>
      <c r="H51" s="95"/>
      <c r="I51" s="95"/>
      <c r="J51" s="95"/>
      <c r="K51" s="95"/>
      <c r="L51" s="95"/>
      <c r="M51" s="95"/>
    </row>
    <row r="52" spans="1:13" ht="12.75">
      <c r="A52" s="92">
        <v>313</v>
      </c>
      <c r="B52" s="91" t="s">
        <v>32</v>
      </c>
      <c r="C52" s="97">
        <f>SUM(C53:C54)</f>
        <v>24000</v>
      </c>
      <c r="D52" s="97">
        <f>SUM(D53:D54)</f>
        <v>24000</v>
      </c>
      <c r="E52" s="95"/>
      <c r="F52" s="95"/>
      <c r="G52" s="95"/>
      <c r="H52" s="95"/>
      <c r="I52" s="95"/>
      <c r="J52" s="95"/>
      <c r="K52" s="95"/>
      <c r="L52" s="95"/>
      <c r="M52" s="95"/>
    </row>
    <row r="53" spans="1:13" ht="12.75">
      <c r="A53" s="94">
        <v>3132</v>
      </c>
      <c r="B53" s="89" t="s">
        <v>72</v>
      </c>
      <c r="C53" s="98">
        <v>21000</v>
      </c>
      <c r="D53" s="98">
        <v>21000</v>
      </c>
      <c r="E53" s="95"/>
      <c r="F53" s="95"/>
      <c r="G53" s="95"/>
      <c r="H53" s="95"/>
      <c r="I53" s="95"/>
      <c r="J53" s="95"/>
      <c r="K53" s="95"/>
      <c r="L53" s="95"/>
      <c r="M53" s="95"/>
    </row>
    <row r="54" spans="1:13" ht="12.75">
      <c r="A54" s="94">
        <v>3133</v>
      </c>
      <c r="B54" s="89" t="s">
        <v>73</v>
      </c>
      <c r="C54" s="98">
        <v>3000</v>
      </c>
      <c r="D54" s="98">
        <v>3000</v>
      </c>
      <c r="E54" s="95"/>
      <c r="F54" s="95"/>
      <c r="G54" s="95"/>
      <c r="H54" s="95"/>
      <c r="I54" s="95"/>
      <c r="J54" s="95"/>
      <c r="K54" s="95"/>
      <c r="L54" s="95"/>
      <c r="M54" s="95"/>
    </row>
    <row r="55" spans="1:13" ht="12.75">
      <c r="A55" s="92">
        <v>32</v>
      </c>
      <c r="B55" s="91" t="s">
        <v>33</v>
      </c>
      <c r="C55" s="97">
        <f>SUM(C56+C58)</f>
        <v>5900</v>
      </c>
      <c r="D55" s="97">
        <f>SUM(D56+D58)</f>
        <v>5900</v>
      </c>
      <c r="E55" s="97">
        <v>0</v>
      </c>
      <c r="F55" s="97">
        <v>0</v>
      </c>
      <c r="G55" s="97">
        <v>0</v>
      </c>
      <c r="H55" s="97">
        <v>0</v>
      </c>
      <c r="I55" s="97">
        <v>0</v>
      </c>
      <c r="J55" s="97">
        <v>0</v>
      </c>
      <c r="K55" s="97">
        <v>0</v>
      </c>
      <c r="L55" s="97">
        <v>0</v>
      </c>
      <c r="M55" s="97">
        <v>0</v>
      </c>
    </row>
    <row r="56" spans="1:13" ht="12.75">
      <c r="A56" s="92">
        <v>321</v>
      </c>
      <c r="B56" s="91" t="s">
        <v>34</v>
      </c>
      <c r="C56" s="97">
        <f>SUM(C57:C57)</f>
        <v>5200</v>
      </c>
      <c r="D56" s="97">
        <f>SUM(D57:D57)</f>
        <v>5200</v>
      </c>
      <c r="E56" s="95"/>
      <c r="F56" s="95"/>
      <c r="G56" s="95"/>
      <c r="H56" s="95"/>
      <c r="I56" s="95"/>
      <c r="J56" s="95"/>
      <c r="K56" s="95"/>
      <c r="L56" s="95"/>
      <c r="M56" s="95"/>
    </row>
    <row r="57" spans="1:13" ht="12.75">
      <c r="A57" s="94">
        <v>3212</v>
      </c>
      <c r="B57" s="89" t="s">
        <v>75</v>
      </c>
      <c r="C57" s="98">
        <v>5200</v>
      </c>
      <c r="D57" s="98">
        <v>5200</v>
      </c>
      <c r="E57" s="95"/>
      <c r="F57" s="95"/>
      <c r="G57" s="95"/>
      <c r="H57" s="95"/>
      <c r="I57" s="95"/>
      <c r="J57" s="95"/>
      <c r="K57" s="95"/>
      <c r="L57" s="95"/>
      <c r="M57" s="95"/>
    </row>
    <row r="58" spans="1:13" ht="12.75">
      <c r="A58" s="92">
        <v>323</v>
      </c>
      <c r="B58" s="91" t="s">
        <v>36</v>
      </c>
      <c r="C58" s="97">
        <f>SUM(C59:C59)</f>
        <v>700</v>
      </c>
      <c r="D58" s="97">
        <f>SUM(D59:D59)</f>
        <v>700</v>
      </c>
      <c r="E58" s="95"/>
      <c r="F58" s="95"/>
      <c r="G58" s="95"/>
      <c r="H58" s="95"/>
      <c r="I58" s="95"/>
      <c r="J58" s="95"/>
      <c r="K58" s="95"/>
      <c r="L58" s="95"/>
      <c r="M58" s="95"/>
    </row>
    <row r="59" spans="1:13" ht="12.75">
      <c r="A59" s="94">
        <v>3236</v>
      </c>
      <c r="B59" s="89" t="s">
        <v>83</v>
      </c>
      <c r="C59" s="95">
        <v>700</v>
      </c>
      <c r="D59" s="95">
        <v>700</v>
      </c>
      <c r="E59" s="95"/>
      <c r="F59" s="95"/>
      <c r="G59" s="95"/>
      <c r="H59" s="95"/>
      <c r="I59" s="95"/>
      <c r="J59" s="95"/>
      <c r="K59" s="95"/>
      <c r="L59" s="95"/>
      <c r="M59" s="95"/>
    </row>
    <row r="60" spans="1:13" ht="12.75">
      <c r="A60" s="94"/>
      <c r="B60" s="89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</row>
    <row r="61" spans="1:13" ht="12.75">
      <c r="A61" s="92"/>
      <c r="B61" s="91" t="s">
        <v>64</v>
      </c>
      <c r="C61" s="97">
        <f>SUM(C48)</f>
        <v>154900</v>
      </c>
      <c r="D61" s="97">
        <f>SUM(D48)</f>
        <v>154900</v>
      </c>
      <c r="E61" s="97">
        <v>0</v>
      </c>
      <c r="F61" s="97">
        <v>0</v>
      </c>
      <c r="G61" s="97">
        <v>0</v>
      </c>
      <c r="H61" s="96">
        <v>0</v>
      </c>
      <c r="I61" s="96">
        <v>0</v>
      </c>
      <c r="J61" s="96">
        <v>0</v>
      </c>
      <c r="K61" s="96">
        <v>0</v>
      </c>
      <c r="L61" s="97">
        <v>0</v>
      </c>
      <c r="M61" s="97">
        <v>0</v>
      </c>
    </row>
    <row r="62" spans="1:13" ht="12.75">
      <c r="A62" s="92"/>
      <c r="B62" s="89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</row>
    <row r="63" spans="1:13" ht="12.75">
      <c r="A63" s="92"/>
      <c r="B63" s="91" t="s">
        <v>49</v>
      </c>
      <c r="C63" s="97">
        <f aca="true" t="shared" si="1" ref="C63:M63">SUM(C44+C48)</f>
        <v>4957478</v>
      </c>
      <c r="D63" s="97">
        <f t="shared" si="1"/>
        <v>734662</v>
      </c>
      <c r="E63" s="97">
        <f t="shared" si="1"/>
        <v>4193816</v>
      </c>
      <c r="F63" s="97">
        <f t="shared" si="1"/>
        <v>28000</v>
      </c>
      <c r="G63" s="97">
        <f t="shared" si="1"/>
        <v>1000</v>
      </c>
      <c r="H63" s="97">
        <f t="shared" si="1"/>
        <v>0</v>
      </c>
      <c r="I63" s="97">
        <f t="shared" si="1"/>
        <v>0</v>
      </c>
      <c r="J63" s="97">
        <f t="shared" si="1"/>
        <v>0</v>
      </c>
      <c r="K63" s="97">
        <f t="shared" si="1"/>
        <v>0</v>
      </c>
      <c r="L63" s="97">
        <f t="shared" si="1"/>
        <v>4802578</v>
      </c>
      <c r="M63" s="97">
        <f t="shared" si="1"/>
        <v>4802578</v>
      </c>
    </row>
    <row r="64" spans="1:2" s="6" customFormat="1" ht="12.75">
      <c r="A64" s="76"/>
      <c r="B64" s="78"/>
    </row>
    <row r="65" spans="1:2" s="6" customFormat="1" ht="12.75">
      <c r="A65" s="76"/>
      <c r="B65" s="78"/>
    </row>
    <row r="66" spans="1:13" ht="12.75">
      <c r="A66" s="75"/>
      <c r="B66" s="9"/>
      <c r="C66" s="3"/>
      <c r="D66" s="3"/>
      <c r="E66" s="3"/>
      <c r="F66" s="3"/>
      <c r="G66" s="3"/>
      <c r="H66" s="3"/>
      <c r="I66" s="3"/>
      <c r="J66" s="3" t="s">
        <v>54</v>
      </c>
      <c r="K66" s="3"/>
      <c r="L66" s="3"/>
      <c r="M66" s="3"/>
    </row>
    <row r="67" spans="1:13" ht="12.75">
      <c r="A67" s="76"/>
      <c r="B67" s="9" t="s">
        <v>93</v>
      </c>
      <c r="C67" s="3"/>
      <c r="D67" s="3"/>
      <c r="E67" s="3"/>
      <c r="F67" s="3"/>
      <c r="G67" s="3"/>
      <c r="H67" s="3"/>
      <c r="I67" s="3"/>
      <c r="J67" s="3" t="s">
        <v>53</v>
      </c>
      <c r="K67" s="3"/>
      <c r="L67" s="3"/>
      <c r="M67" s="3"/>
    </row>
    <row r="68" spans="1:13" ht="12.75">
      <c r="A68" s="75"/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.75">
      <c r="A69" s="76"/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1" s="6" customFormat="1" ht="12.75" customHeight="1">
      <c r="A70" s="75"/>
      <c r="B70" s="9"/>
      <c r="C70" s="3"/>
      <c r="D70" s="3"/>
      <c r="E70" s="3"/>
      <c r="F70" s="3"/>
      <c r="G70" s="3"/>
      <c r="H70" s="3"/>
      <c r="I70" s="3"/>
      <c r="J70" s="3"/>
      <c r="K70" s="3"/>
    </row>
    <row r="71" spans="1:11" s="6" customFormat="1" ht="12.75">
      <c r="A71" s="76"/>
      <c r="B71" s="9"/>
      <c r="C71" s="3"/>
      <c r="D71" s="3"/>
      <c r="E71" s="3"/>
      <c r="F71" s="3"/>
      <c r="G71" s="3"/>
      <c r="H71" s="3"/>
      <c r="I71" s="3"/>
      <c r="J71" s="3"/>
      <c r="K71" s="3"/>
    </row>
    <row r="72" spans="1:2" s="6" customFormat="1" ht="12.75">
      <c r="A72" s="76"/>
      <c r="B72" s="78"/>
    </row>
    <row r="73" spans="1:13" ht="12.75">
      <c r="A73" s="75"/>
      <c r="B73" s="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75"/>
      <c r="B74" s="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75">
      <c r="A75" s="75"/>
      <c r="B75" s="9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2" s="6" customFormat="1" ht="12.75">
      <c r="A76" s="76"/>
      <c r="B76" s="78"/>
    </row>
    <row r="77" spans="1:13" ht="12.75">
      <c r="A77" s="75"/>
      <c r="B77" s="9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2.75">
      <c r="A78" s="75"/>
      <c r="B78" s="9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2.75">
      <c r="A79" s="75"/>
      <c r="B79" s="9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2.75">
      <c r="A80" s="75"/>
      <c r="B80" s="9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1" s="6" customFormat="1" ht="12.75">
      <c r="A81" s="75"/>
      <c r="B81" s="9"/>
      <c r="C81" s="3"/>
      <c r="D81" s="3"/>
      <c r="E81" s="3"/>
      <c r="F81" s="3"/>
      <c r="G81" s="3"/>
      <c r="H81" s="3"/>
      <c r="I81" s="3"/>
      <c r="J81" s="3"/>
      <c r="K81" s="3"/>
    </row>
    <row r="82" spans="1:13" ht="12.75">
      <c r="A82" s="76"/>
      <c r="B82" s="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>
      <c r="A83" s="76"/>
      <c r="B83" s="9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2" s="6" customFormat="1" ht="12.75" customHeight="1">
      <c r="A84" s="87"/>
      <c r="B84" s="78"/>
    </row>
    <row r="85" spans="1:2" s="6" customFormat="1" ht="12.75">
      <c r="A85" s="76"/>
      <c r="B85" s="78"/>
    </row>
    <row r="86" spans="1:2" s="6" customFormat="1" ht="12.75">
      <c r="A86" s="76"/>
      <c r="B86" s="78"/>
    </row>
    <row r="87" spans="1:13" ht="12.75">
      <c r="A87" s="75"/>
      <c r="B87" s="9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2.75">
      <c r="A88" s="75"/>
      <c r="B88" s="9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2.75">
      <c r="A89" s="75"/>
      <c r="B89" s="9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2" s="6" customFormat="1" ht="12.75">
      <c r="A90" s="76"/>
      <c r="B90" s="78"/>
    </row>
    <row r="91" spans="1:13" ht="12.75">
      <c r="A91" s="75"/>
      <c r="B91" s="9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2.75">
      <c r="A92" s="75"/>
      <c r="B92" s="9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2.75">
      <c r="A93" s="75"/>
      <c r="B93" s="9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2.75">
      <c r="A94" s="75"/>
      <c r="B94" s="9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2" s="6" customFormat="1" ht="12.75">
      <c r="A95" s="76"/>
      <c r="B95" s="78"/>
    </row>
    <row r="96" spans="1:13" ht="12.75">
      <c r="A96" s="75"/>
      <c r="B96" s="9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2.75">
      <c r="A97" s="76"/>
      <c r="B97" s="9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2" s="6" customFormat="1" ht="12.75" customHeight="1">
      <c r="A98" s="87"/>
      <c r="B98" s="78"/>
    </row>
    <row r="99" spans="1:2" s="6" customFormat="1" ht="12.75">
      <c r="A99" s="76"/>
      <c r="B99" s="78"/>
    </row>
    <row r="100" spans="1:2" s="6" customFormat="1" ht="12.75">
      <c r="A100" s="76"/>
      <c r="B100" s="78"/>
    </row>
    <row r="101" spans="1:13" ht="12.75">
      <c r="A101" s="75"/>
      <c r="B101" s="9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75"/>
      <c r="B102" s="9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75"/>
      <c r="B103" s="9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2" s="6" customFormat="1" ht="12.75">
      <c r="A104" s="76"/>
      <c r="B104" s="78"/>
    </row>
    <row r="105" spans="1:13" ht="12.75">
      <c r="A105" s="75"/>
      <c r="B105" s="9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75"/>
      <c r="B106" s="9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2.75">
      <c r="A107" s="75"/>
      <c r="B107" s="9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2.75">
      <c r="A108" s="75"/>
      <c r="B108" s="9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2" s="6" customFormat="1" ht="12.75">
      <c r="A109" s="76"/>
      <c r="B109" s="78"/>
    </row>
    <row r="110" spans="1:13" ht="12.75">
      <c r="A110" s="75"/>
      <c r="B110" s="9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2.75">
      <c r="A111" s="76"/>
      <c r="B111" s="9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2" s="6" customFormat="1" ht="12.75">
      <c r="A112" s="87"/>
      <c r="B112" s="78"/>
    </row>
    <row r="113" spans="1:2" s="6" customFormat="1" ht="12.75">
      <c r="A113" s="76"/>
      <c r="B113" s="78"/>
    </row>
    <row r="114" spans="1:2" s="6" customFormat="1" ht="12.75">
      <c r="A114" s="76"/>
      <c r="B114" s="78"/>
    </row>
    <row r="115" spans="1:13" ht="12.75">
      <c r="A115" s="75"/>
      <c r="B115" s="9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75"/>
      <c r="B116" s="9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75"/>
      <c r="B117" s="9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2" s="6" customFormat="1" ht="12.75">
      <c r="A118" s="76"/>
      <c r="B118" s="78"/>
    </row>
    <row r="119" spans="1:13" ht="12.75">
      <c r="A119" s="75"/>
      <c r="B119" s="9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75"/>
      <c r="B120" s="9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75"/>
      <c r="B121" s="9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75"/>
      <c r="B122" s="9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2" s="6" customFormat="1" ht="12.75">
      <c r="A123" s="76"/>
      <c r="B123" s="78"/>
    </row>
    <row r="124" spans="1:13" ht="12.75">
      <c r="A124" s="75"/>
      <c r="B124" s="9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2" s="6" customFormat="1" ht="12.75">
      <c r="A125" s="76"/>
      <c r="B125" s="78"/>
    </row>
    <row r="126" spans="1:2" s="6" customFormat="1" ht="12.75">
      <c r="A126" s="76"/>
      <c r="B126" s="78"/>
    </row>
    <row r="127" spans="1:13" ht="12.75">
      <c r="A127" s="75"/>
      <c r="B127" s="9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75"/>
      <c r="B128" s="9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2.75">
      <c r="A129" s="76"/>
      <c r="B129" s="9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2" s="6" customFormat="1" ht="12.75" customHeight="1">
      <c r="A130" s="87"/>
      <c r="B130" s="78"/>
    </row>
    <row r="131" spans="1:2" s="6" customFormat="1" ht="12.75">
      <c r="A131" s="76"/>
      <c r="B131" s="78"/>
    </row>
    <row r="132" spans="1:2" s="6" customFormat="1" ht="12.75">
      <c r="A132" s="76"/>
      <c r="B132" s="78"/>
    </row>
    <row r="133" spans="1:13" ht="12.75">
      <c r="A133" s="75"/>
      <c r="B133" s="9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75"/>
      <c r="B134" s="9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75"/>
      <c r="B135" s="9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2" s="6" customFormat="1" ht="12.75">
      <c r="A136" s="76"/>
      <c r="B136" s="78"/>
    </row>
    <row r="137" spans="1:13" ht="12.75">
      <c r="A137" s="75"/>
      <c r="B137" s="9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75"/>
      <c r="B138" s="9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75"/>
      <c r="B139" s="9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75"/>
      <c r="B140" s="9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2" s="6" customFormat="1" ht="12.75">
      <c r="A141" s="76"/>
      <c r="B141" s="78"/>
    </row>
    <row r="142" spans="1:13" ht="12.75">
      <c r="A142" s="75"/>
      <c r="B142" s="9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2" s="6" customFormat="1" ht="12.75">
      <c r="A143" s="76"/>
      <c r="B143" s="78"/>
    </row>
    <row r="144" spans="1:13" ht="12.75">
      <c r="A144" s="75"/>
      <c r="B144" s="9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2" s="6" customFormat="1" ht="12.75">
      <c r="A145" s="76"/>
      <c r="B145" s="78"/>
    </row>
    <row r="146" spans="1:2" s="6" customFormat="1" ht="12.75">
      <c r="A146" s="76"/>
      <c r="B146" s="78"/>
    </row>
    <row r="147" spans="1:13" ht="12.75" customHeight="1">
      <c r="A147" s="75"/>
      <c r="B147" s="9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75"/>
      <c r="B148" s="9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76"/>
      <c r="B149" s="9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2" s="6" customFormat="1" ht="12.75">
      <c r="A150" s="87"/>
      <c r="B150" s="78"/>
    </row>
    <row r="151" spans="1:2" s="6" customFormat="1" ht="12.75">
      <c r="A151" s="76"/>
      <c r="B151" s="78"/>
    </row>
    <row r="152" spans="1:2" s="6" customFormat="1" ht="12.75">
      <c r="A152" s="76"/>
      <c r="B152" s="78"/>
    </row>
    <row r="153" spans="1:13" ht="12.75">
      <c r="A153" s="75"/>
      <c r="B153" s="9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75"/>
      <c r="B154" s="9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75"/>
      <c r="B155" s="9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2" s="6" customFormat="1" ht="12.75">
      <c r="A156" s="76"/>
      <c r="B156" s="78"/>
    </row>
    <row r="157" spans="1:13" ht="12.75">
      <c r="A157" s="75"/>
      <c r="B157" s="9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75"/>
      <c r="B158" s="9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75"/>
      <c r="B159" s="9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75"/>
      <c r="B160" s="9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2" s="6" customFormat="1" ht="12.75">
      <c r="A161" s="76"/>
      <c r="B161" s="78"/>
    </row>
    <row r="162" spans="1:13" ht="12.75">
      <c r="A162" s="75"/>
      <c r="B162" s="9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2" s="6" customFormat="1" ht="12.75">
      <c r="A163" s="76"/>
      <c r="B163" s="78"/>
    </row>
    <row r="164" spans="1:2" s="6" customFormat="1" ht="12.75">
      <c r="A164" s="76"/>
      <c r="B164" s="78"/>
    </row>
    <row r="165" spans="1:13" ht="12.75">
      <c r="A165" s="75"/>
      <c r="B165" s="9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2" s="6" customFormat="1" ht="12.75">
      <c r="A166" s="76"/>
      <c r="B166" s="78"/>
    </row>
    <row r="167" spans="1:13" ht="12.75">
      <c r="A167" s="75"/>
      <c r="B167" s="9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75"/>
      <c r="B168" s="9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76"/>
      <c r="B169" s="9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76"/>
      <c r="B170" s="9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76"/>
      <c r="B171" s="9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76"/>
      <c r="B172" s="9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76"/>
      <c r="B173" s="9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76"/>
      <c r="B174" s="9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76"/>
      <c r="B175" s="9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76"/>
      <c r="B176" s="9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76"/>
      <c r="B177" s="9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76"/>
      <c r="B178" s="9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76"/>
      <c r="B179" s="9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76"/>
      <c r="B180" s="9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76"/>
      <c r="B181" s="9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76"/>
      <c r="B182" s="9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76"/>
      <c r="B183" s="9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76"/>
      <c r="B184" s="9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76"/>
      <c r="B185" s="9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76"/>
      <c r="B186" s="9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76"/>
      <c r="B187" s="9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76"/>
      <c r="B188" s="9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76"/>
      <c r="B189" s="9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76"/>
      <c r="B190" s="9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76"/>
      <c r="B191" s="9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76"/>
      <c r="B192" s="9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76"/>
      <c r="B193" s="9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76"/>
      <c r="B194" s="9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76"/>
      <c r="B195" s="9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76"/>
      <c r="B196" s="9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76"/>
      <c r="B197" s="9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76"/>
      <c r="B198" s="9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76"/>
      <c r="B199" s="9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76"/>
      <c r="B200" s="9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76"/>
      <c r="B201" s="9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76"/>
      <c r="B202" s="9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76"/>
      <c r="B203" s="9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76"/>
      <c r="B204" s="9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76"/>
      <c r="B205" s="9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76"/>
      <c r="B206" s="9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76"/>
      <c r="B207" s="9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76"/>
      <c r="B208" s="9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76"/>
      <c r="B209" s="9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76"/>
      <c r="B210" s="9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76"/>
      <c r="B211" s="9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76"/>
      <c r="B212" s="9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76"/>
      <c r="B213" s="9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76"/>
      <c r="B214" s="9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76"/>
      <c r="B215" s="9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76"/>
      <c r="B216" s="9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76"/>
      <c r="B217" s="9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76"/>
      <c r="B218" s="9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76"/>
      <c r="B219" s="9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76"/>
      <c r="B220" s="9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76"/>
      <c r="B221" s="9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76"/>
      <c r="B222" s="9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76"/>
      <c r="B223" s="9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76"/>
      <c r="B224" s="9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76"/>
      <c r="B225" s="9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76"/>
      <c r="B226" s="9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76"/>
      <c r="B227" s="9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76"/>
      <c r="B228" s="9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76"/>
      <c r="B229" s="9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76"/>
      <c r="B230" s="9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76"/>
      <c r="B231" s="9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76"/>
      <c r="B232" s="9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76"/>
      <c r="B233" s="9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76"/>
      <c r="B234" s="9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76"/>
      <c r="B235" s="9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76"/>
      <c r="B236" s="9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76"/>
      <c r="B237" s="9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76"/>
      <c r="B238" s="9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76"/>
      <c r="B239" s="9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76"/>
      <c r="B240" s="9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76"/>
      <c r="B241" s="9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76"/>
      <c r="B242" s="9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76"/>
      <c r="B243" s="9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76"/>
      <c r="B244" s="9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76"/>
      <c r="B245" s="9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76"/>
      <c r="B246" s="9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76"/>
      <c r="B247" s="9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76"/>
      <c r="B248" s="9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76"/>
      <c r="B249" s="9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76"/>
      <c r="B250" s="9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76"/>
      <c r="B251" s="9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76"/>
      <c r="B252" s="9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76"/>
      <c r="B253" s="9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76"/>
      <c r="B254" s="9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76"/>
      <c r="B255" s="9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76"/>
      <c r="B256" s="9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76"/>
      <c r="B257" s="9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76"/>
      <c r="B258" s="9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76"/>
      <c r="B259" s="9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76"/>
      <c r="B260" s="9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76"/>
      <c r="B261" s="9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76"/>
      <c r="B262" s="9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76"/>
      <c r="B263" s="9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76"/>
      <c r="B264" s="9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76"/>
      <c r="B265" s="9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76"/>
      <c r="B266" s="9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76"/>
      <c r="B267" s="9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76"/>
      <c r="B268" s="9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76"/>
      <c r="B269" s="9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76"/>
      <c r="B270" s="9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76"/>
      <c r="B271" s="9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76"/>
      <c r="B272" s="9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76"/>
      <c r="B273" s="9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76"/>
      <c r="B274" s="9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76"/>
      <c r="B275" s="9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76"/>
      <c r="B276" s="9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76"/>
      <c r="B277" s="9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76"/>
      <c r="B278" s="9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76"/>
      <c r="B279" s="9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76"/>
      <c r="B280" s="9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76"/>
      <c r="B281" s="9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76"/>
      <c r="B282" s="9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76"/>
      <c r="B283" s="9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76"/>
      <c r="B284" s="9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76"/>
      <c r="B285" s="9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76"/>
      <c r="B286" s="9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76"/>
      <c r="B287" s="9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76"/>
      <c r="B288" s="9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76"/>
      <c r="B289" s="9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76"/>
      <c r="B290" s="9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76"/>
      <c r="B291" s="9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76"/>
      <c r="B292" s="9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76"/>
      <c r="B293" s="9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76"/>
      <c r="B294" s="9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76"/>
      <c r="B295" s="9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76"/>
      <c r="B296" s="9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76"/>
      <c r="B297" s="9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76"/>
      <c r="B298" s="9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76"/>
      <c r="B299" s="9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76"/>
      <c r="B300" s="9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76"/>
      <c r="B301" s="9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76"/>
      <c r="B302" s="9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76"/>
      <c r="B303" s="9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76"/>
      <c r="B304" s="9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76"/>
      <c r="B305" s="9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76"/>
      <c r="B306" s="9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76"/>
      <c r="B307" s="9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76"/>
      <c r="B308" s="9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76"/>
      <c r="B309" s="9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76"/>
      <c r="B310" s="9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76"/>
      <c r="B311" s="9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76"/>
      <c r="B312" s="9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76"/>
      <c r="B313" s="9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76"/>
      <c r="B314" s="9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76"/>
      <c r="B315" s="9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76"/>
      <c r="B316" s="9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76"/>
      <c r="B317" s="9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76"/>
      <c r="B318" s="9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76"/>
      <c r="B319" s="9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76"/>
      <c r="B320" s="9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76"/>
      <c r="B321" s="9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76"/>
      <c r="B322" s="9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76"/>
      <c r="B323" s="9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76"/>
      <c r="B324" s="9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76"/>
      <c r="B325" s="9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76"/>
      <c r="B326" s="9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76"/>
      <c r="B327" s="9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76"/>
      <c r="B328" s="9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76"/>
      <c r="B329" s="9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76"/>
      <c r="B330" s="9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76"/>
      <c r="B331" s="9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76"/>
      <c r="B332" s="9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76"/>
      <c r="B333" s="9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76"/>
      <c r="B334" s="9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76"/>
      <c r="B335" s="9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76"/>
      <c r="B336" s="9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76"/>
      <c r="B337" s="9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76"/>
      <c r="B338" s="9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76"/>
      <c r="B339" s="9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76"/>
      <c r="B340" s="9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76"/>
      <c r="B341" s="9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76"/>
      <c r="B342" s="9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76"/>
      <c r="B343" s="9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76"/>
      <c r="B344" s="9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76"/>
      <c r="B345" s="9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76"/>
      <c r="B346" s="9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76"/>
      <c r="B347" s="9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>
      <c r="A348" s="76"/>
      <c r="B348" s="9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>
      <c r="A349" s="76"/>
      <c r="B349" s="9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>
      <c r="A350" s="76"/>
      <c r="B350" s="9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>
      <c r="A351" s="76"/>
      <c r="B351" s="9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>
      <c r="A352" s="76"/>
      <c r="B352" s="9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>
      <c r="A353" s="76"/>
      <c r="B353" s="9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>
      <c r="A354" s="76"/>
      <c r="B354" s="9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>
      <c r="A355" s="76"/>
      <c r="B355" s="9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>
      <c r="A356" s="76"/>
      <c r="B356" s="9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>
      <c r="A357" s="76"/>
      <c r="B357" s="9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>
      <c r="A358" s="76"/>
      <c r="B358" s="9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>
      <c r="A359" s="76"/>
      <c r="B359" s="9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>
      <c r="A360" s="76"/>
      <c r="B360" s="9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>
      <c r="A361" s="76"/>
      <c r="B361" s="9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>
      <c r="A362" s="76"/>
      <c r="B362" s="9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>
      <c r="A363" s="76"/>
      <c r="B363" s="9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>
      <c r="A364" s="76"/>
      <c r="B364" s="9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>
      <c r="A365" s="76"/>
      <c r="B365" s="9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2.75">
      <c r="A366" s="76"/>
      <c r="B366" s="9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2.75">
      <c r="A367" s="76"/>
      <c r="B367" s="9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2.75">
      <c r="A368" s="76"/>
      <c r="B368" s="9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2.75">
      <c r="A369" s="76"/>
      <c r="B369" s="9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2.75">
      <c r="A370" s="76"/>
      <c r="B370" s="9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2.75">
      <c r="A371" s="76"/>
      <c r="B371" s="9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2.75">
      <c r="A372" s="76"/>
      <c r="B372" s="9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2.75">
      <c r="A373" s="76"/>
      <c r="B373" s="9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2.75">
      <c r="A374" s="76"/>
      <c r="B374" s="9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2.75">
      <c r="A375" s="76"/>
      <c r="B375" s="9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2.75">
      <c r="A376" s="76"/>
      <c r="B376" s="9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2.75">
      <c r="A377" s="76"/>
      <c r="B377" s="9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2.75">
      <c r="A378" s="76"/>
      <c r="B378" s="9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2.75">
      <c r="A379" s="76"/>
      <c r="B379" s="9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2.75">
      <c r="A380" s="76"/>
      <c r="B380" s="9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2.75">
      <c r="A381" s="76"/>
      <c r="B381" s="9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2.75">
      <c r="A382" s="76"/>
      <c r="B382" s="9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2.75">
      <c r="A383" s="76"/>
      <c r="B383" s="9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2.75">
      <c r="A384" s="76"/>
      <c r="B384" s="9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2.75">
      <c r="A385" s="76"/>
      <c r="B385" s="9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2.75">
      <c r="A386" s="76"/>
      <c r="B386" s="9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2.75">
      <c r="A387" s="76"/>
      <c r="B387" s="9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2.75">
      <c r="A388" s="76"/>
      <c r="B388" s="9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2.75">
      <c r="A389" s="76"/>
      <c r="B389" s="9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2.75">
      <c r="A390" s="76"/>
      <c r="B390" s="9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2.75">
      <c r="A391" s="76"/>
      <c r="B391" s="9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2.75">
      <c r="A392" s="76"/>
      <c r="B392" s="9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2.75">
      <c r="A393" s="76"/>
      <c r="B393" s="9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2.75">
      <c r="A394" s="76"/>
      <c r="B394" s="9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2.75">
      <c r="A395" s="76"/>
      <c r="B395" s="9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2.75">
      <c r="A396" s="76"/>
      <c r="B396" s="9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2.75">
      <c r="A397" s="76"/>
      <c r="B397" s="9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2.75">
      <c r="A398" s="76"/>
      <c r="B398" s="9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2.75">
      <c r="A399" s="76"/>
      <c r="B399" s="9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2.75">
      <c r="A400" s="76"/>
      <c r="B400" s="9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2.75">
      <c r="A401" s="76"/>
      <c r="B401" s="9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2.75">
      <c r="A402" s="76"/>
      <c r="B402" s="9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2.75">
      <c r="A403" s="76"/>
      <c r="B403" s="9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2.75">
      <c r="A404" s="76"/>
      <c r="B404" s="9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2.75">
      <c r="A405" s="76"/>
      <c r="B405" s="9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2.75">
      <c r="A406" s="76"/>
      <c r="B406" s="9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2.75">
      <c r="A407" s="76"/>
      <c r="B407" s="9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2.75">
      <c r="A408" s="76"/>
      <c r="B408" s="9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2.75">
      <c r="A409" s="76"/>
      <c r="B409" s="9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2.75">
      <c r="A410" s="76"/>
      <c r="B410" s="9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2.75">
      <c r="A411" s="76"/>
      <c r="B411" s="9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2.75">
      <c r="A412" s="76"/>
      <c r="B412" s="9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2.75">
      <c r="A413" s="76"/>
      <c r="B413" s="9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2.75">
      <c r="A414" s="76"/>
      <c r="B414" s="9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2.75">
      <c r="A415" s="76"/>
      <c r="B415" s="9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2.75">
      <c r="A416" s="76"/>
      <c r="B416" s="9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2.75">
      <c r="A417" s="76"/>
      <c r="B417" s="9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2.75">
      <c r="A418" s="76"/>
      <c r="B418" s="9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2.75">
      <c r="A419" s="76"/>
      <c r="B419" s="9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2.75">
      <c r="A420" s="76"/>
      <c r="B420" s="9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2.75">
      <c r="A421" s="76"/>
      <c r="B421" s="9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2.75">
      <c r="A422" s="76"/>
      <c r="B422" s="9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2.75">
      <c r="A423" s="76"/>
      <c r="B423" s="9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2.75">
      <c r="A424" s="76"/>
      <c r="B424" s="9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2.75">
      <c r="A425" s="76"/>
      <c r="B425" s="9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2.75">
      <c r="A426" s="76"/>
      <c r="B426" s="9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12.75">
      <c r="A427" s="76"/>
      <c r="B427" s="9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12.75">
      <c r="A428" s="76"/>
      <c r="B428" s="9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12.75">
      <c r="A429" s="76"/>
      <c r="B429" s="9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12.75">
      <c r="A430" s="76"/>
      <c r="B430" s="9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12.75">
      <c r="A431" s="76"/>
      <c r="B431" s="9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12.75">
      <c r="A432" s="76"/>
      <c r="B432" s="9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12.75">
      <c r="A433" s="76"/>
      <c r="B433" s="9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12.75">
      <c r="A434" s="76"/>
      <c r="B434" s="9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12.75">
      <c r="A435" s="76"/>
      <c r="B435" s="9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12.75">
      <c r="A436" s="76"/>
      <c r="B436" s="9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12.75">
      <c r="A437" s="76"/>
      <c r="B437" s="9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12.75">
      <c r="A438" s="76"/>
      <c r="B438" s="9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12.75">
      <c r="A439" s="76"/>
      <c r="B439" s="9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12.75">
      <c r="A440" s="76"/>
      <c r="B440" s="9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12.75">
      <c r="A441" s="76"/>
      <c r="B441" s="9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12.75">
      <c r="A442" s="76"/>
      <c r="B442" s="9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12.75">
      <c r="A443" s="76"/>
      <c r="B443" s="9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12.75">
      <c r="A444" s="76"/>
      <c r="B444" s="9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12.75">
      <c r="A445" s="76"/>
      <c r="B445" s="9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12.75">
      <c r="A446" s="76"/>
      <c r="B446" s="9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12.75">
      <c r="A447" s="76"/>
      <c r="B447" s="9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12.75">
      <c r="A448" s="76"/>
      <c r="B448" s="9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12.75">
      <c r="A449" s="76"/>
      <c r="B449" s="9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12.75">
      <c r="A450" s="76"/>
      <c r="B450" s="9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12.75">
      <c r="A451" s="76"/>
      <c r="B451" s="9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12.75">
      <c r="A452" s="76"/>
      <c r="B452" s="9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12.75">
      <c r="A453" s="76"/>
      <c r="B453" s="9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12.75">
      <c r="A454" s="76"/>
      <c r="B454" s="9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12.75">
      <c r="A455" s="76"/>
      <c r="B455" s="9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</sheetData>
  <sheetProtection/>
  <mergeCells count="1">
    <mergeCell ref="A1:M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WinXPProSP2</cp:lastModifiedBy>
  <cp:lastPrinted>2015-12-04T11:58:49Z</cp:lastPrinted>
  <dcterms:created xsi:type="dcterms:W3CDTF">2013-09-11T11:00:21Z</dcterms:created>
  <dcterms:modified xsi:type="dcterms:W3CDTF">2015-12-21T12:58:41Z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