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<sst xmlns="http://schemas.openxmlformats.org/spreadsheetml/2006/main" count="224" uniqueCount="130">
  <si>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</si>
  <si>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</si>
  <si>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</si>
  <si>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</si>
  <si>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</si>
  <si>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</si>
  <si>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</si>
  <si>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</si>
  <si>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</si>
  <si>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</si>
  <si>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</si>
  <si>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</si>
  <si>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</si>
  <si>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</si>
  <si>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</si>
  <si>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</si>
  <si>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</si>
  <si>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</si>
  <si>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</si>
  <si>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</si>
  <si>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</si>
  <si>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</si>
  <si>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</si>
  <si>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</si>
  <si>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</si>
  <si>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</si>
  <si>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</si>
  <si>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</si>
  <si>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</si>
  <si>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</si>
  <si>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</si>
  <si>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</si>
  <si>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</si>
  <si>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</si>
  <si>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</si>
  <si>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</si>
  <si>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</si>
  <si>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</si>
  <si>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</si>
  <si>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</si>
  <si>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</si>
  <si>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</si>
  <si>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</si>
  <si>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</si>
  <si>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</si>
  <si>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</si>
  <si>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IVANA TRNSKOGA HRV.KOSTAJNICA</t>
  </si>
  <si>
    <t xml:space="preserve">Opći prihodi i primici </t>
  </si>
  <si>
    <t>Redovni program odgoja i obrazovanja</t>
  </si>
  <si>
    <t>Naziv aktivnosti: Srednjoškolsko obrazovanje-redovna djelatnost</t>
  </si>
  <si>
    <t>Plaće za redovan rad</t>
  </si>
  <si>
    <t>Doprinosi za obvezno zdravstv.osigur.</t>
  </si>
  <si>
    <t>Službena putovanja</t>
  </si>
  <si>
    <t>Naknade za prijevoz</t>
  </si>
  <si>
    <t>Stručno usavršavanje zaposlenika</t>
  </si>
  <si>
    <t>Uredski materijal i ostali mater.rashodi</t>
  </si>
  <si>
    <t>Energija</t>
  </si>
  <si>
    <t>Sitni inventar i auto gume</t>
  </si>
  <si>
    <t>Usluge telefona,pošte i prijevoza</t>
  </si>
  <si>
    <t>Usluge tekućeg i investicijskog održav.</t>
  </si>
  <si>
    <t>Usluge promidžbe i informiranja</t>
  </si>
  <si>
    <t>Komunalne usluge</t>
  </si>
  <si>
    <t>Zdravstvene usluge-redovni zdrav.pregl.</t>
  </si>
  <si>
    <t>Računalne usluge</t>
  </si>
  <si>
    <t>Ostale usluge</t>
  </si>
  <si>
    <t>Reprezentacija</t>
  </si>
  <si>
    <t>Članarine</t>
  </si>
  <si>
    <t>Ostali nespomenuti rashodi poslov.</t>
  </si>
  <si>
    <t>Bankarske usluge i usluge plat.prom.</t>
  </si>
  <si>
    <t>Uredska oprema i namještaj</t>
  </si>
  <si>
    <t>Knjige</t>
  </si>
  <si>
    <t>Ukupno:</t>
  </si>
  <si>
    <t>Naziv aktivnosti:Srednjoškolsko obrazovanje-pomoćnici u nastavi</t>
  </si>
  <si>
    <t>Naziv aktivnosti:Projekt erasmus+</t>
  </si>
  <si>
    <t>Ostale usluge za komun.i prijevoz</t>
  </si>
  <si>
    <t xml:space="preserve">Ostale usluge </t>
  </si>
  <si>
    <t>Sveukupno:</t>
  </si>
  <si>
    <r>
      <t>922 -</t>
    </r>
    <r>
      <rPr>
        <sz val="9"/>
        <rFont val="Arial"/>
        <family val="2"/>
      </rPr>
      <t xml:space="preserve"> višak</t>
    </r>
  </si>
  <si>
    <r>
      <t>636 -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pomoći iz prorač.koji nije nadležan</t>
    </r>
  </si>
  <si>
    <r>
      <t xml:space="preserve">638 - </t>
    </r>
    <r>
      <rPr>
        <sz val="9"/>
        <rFont val="Arial"/>
        <family val="2"/>
      </rPr>
      <t>pomoći temelj.prij.EU sred.</t>
    </r>
  </si>
  <si>
    <r>
      <t>661 -</t>
    </r>
    <r>
      <rPr>
        <sz val="9"/>
        <rFont val="Arial"/>
        <family val="2"/>
      </rPr>
      <t xml:space="preserve"> prihodi od pruž.usl.</t>
    </r>
  </si>
  <si>
    <t>663 - donacije</t>
  </si>
  <si>
    <r>
      <t xml:space="preserve">671 - </t>
    </r>
    <r>
      <rPr>
        <sz val="8"/>
        <rFont val="Arial"/>
        <family val="2"/>
      </rPr>
      <t>prihodi iz nadležnog proračuna</t>
    </r>
  </si>
  <si>
    <r>
      <t xml:space="preserve">661 - </t>
    </r>
    <r>
      <rPr>
        <sz val="8"/>
        <rFont val="Arial"/>
        <family val="2"/>
      </rPr>
      <t>prihodi od pruž.usluga</t>
    </r>
  </si>
  <si>
    <r>
      <t>63 -</t>
    </r>
    <r>
      <rPr>
        <sz val="9"/>
        <rFont val="Arial"/>
        <family val="2"/>
      </rPr>
      <t>pomoći</t>
    </r>
  </si>
  <si>
    <r>
      <t>663 -</t>
    </r>
    <r>
      <rPr>
        <sz val="9"/>
        <rFont val="Arial"/>
        <family val="2"/>
      </rPr>
      <t xml:space="preserve"> donacije</t>
    </r>
  </si>
  <si>
    <r>
      <t xml:space="preserve">922 - </t>
    </r>
    <r>
      <rPr>
        <sz val="9"/>
        <rFont val="Arial"/>
        <family val="2"/>
      </rPr>
      <t>višak</t>
    </r>
  </si>
  <si>
    <r>
      <t>63 -</t>
    </r>
    <r>
      <rPr>
        <sz val="9"/>
        <rFont val="Arial"/>
        <family val="2"/>
      </rPr>
      <t xml:space="preserve"> pomoći</t>
    </r>
  </si>
  <si>
    <r>
      <t xml:space="preserve">663 - </t>
    </r>
    <r>
      <rPr>
        <sz val="9"/>
        <rFont val="Arial"/>
        <family val="2"/>
      </rPr>
      <t>donacije</t>
    </r>
  </si>
  <si>
    <t>Naziv aktivnosti: Školska natjecanja i smotre</t>
  </si>
  <si>
    <t>Troškovi i naknade mentorima</t>
  </si>
  <si>
    <t>Prehrana i materijal za natjecanja</t>
  </si>
  <si>
    <t>Naziv aktivnosti: Ulaganja u objekte školstva</t>
  </si>
  <si>
    <t>Intelektualne usluge</t>
  </si>
  <si>
    <t>Usluge tekuć.i invest.održavanja u SŠ</t>
  </si>
  <si>
    <t>Naziv aktivnosti:Osnovno materijalno poslovanje škola</t>
  </si>
  <si>
    <t>Usluge prijevoza učenika</t>
  </si>
  <si>
    <t>2021.</t>
  </si>
  <si>
    <t>Ukupno prihodi i primici za 2021.</t>
  </si>
  <si>
    <t>652-prihodi po posebnim propisima</t>
  </si>
  <si>
    <t>2022.</t>
  </si>
  <si>
    <t>Ukupno prihodi i primici za 2022.</t>
  </si>
  <si>
    <t>Opći prihodi i primici REBALANS</t>
  </si>
  <si>
    <t>Vlastiti prihodi REBALANS</t>
  </si>
  <si>
    <t>Prihodi za posebne namjene REBALANS</t>
  </si>
  <si>
    <t>Pomoći REBALANS</t>
  </si>
  <si>
    <t>Donacije REBALANS</t>
  </si>
  <si>
    <t>Zatezne kamate</t>
  </si>
  <si>
    <t>Glazbeni instrumenti i oprema</t>
  </si>
  <si>
    <t>Materijal i sirovine</t>
  </si>
  <si>
    <t>REBALANS -PLAN PRIHODA I PRIMITAKA</t>
  </si>
  <si>
    <t xml:space="preserve">               Ravnateljica </t>
  </si>
  <si>
    <t>REBALANS ZA 2021.god. PLAN RASHODA I IZDATAKA</t>
  </si>
  <si>
    <t xml:space="preserve"> PLAN ZA 2021.</t>
  </si>
  <si>
    <t xml:space="preserve"> PLAN ZA 2021. REBALANS</t>
  </si>
  <si>
    <t xml:space="preserve">           Mirela Majstorović,prof.</t>
  </si>
  <si>
    <t xml:space="preserve">REBALANS FINANCIJSKOG PLANA SREDNJE ŠKOLE IVANA TRNSKOGA HRV.KOSTAJNICA ZA 2021.                                                                                                                                            </t>
  </si>
  <si>
    <t xml:space="preserve"> plan
za 2021.</t>
  </si>
  <si>
    <t>rebalans plana
za 2021.</t>
  </si>
  <si>
    <t>Prijedlog plana 
za 2021.</t>
  </si>
  <si>
    <t>Projekcija plana
za 2022.</t>
  </si>
  <si>
    <t>Projekcija plana 
za 2023.</t>
  </si>
  <si>
    <t>2023.</t>
  </si>
  <si>
    <t>Ukupno prihodi i primici za 2023.</t>
  </si>
  <si>
    <t>Naziv aktivnosti: Školska kuhinja-shema školskog voća</t>
  </si>
  <si>
    <t>Doprinosi za zapošljavanje</t>
  </si>
  <si>
    <t>Pristojbe i naknade</t>
  </si>
  <si>
    <t>Troškovi sudskih postupaka</t>
  </si>
  <si>
    <t>Naziv aktivnosti: Ulaganja u objekte školstva - POTRES</t>
  </si>
  <si>
    <t>U Hrv.Kostajnici, 17.prosinca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</si>
</sst>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1" fontId="22" fillId="49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0" fontId="27" fillId="0" borderId="0" xfId="0" applyNumberFormat="1" applyFont="1" applyFill="1" applyBorder="1" applyAlignment="1" applyProtection="1">
      <alignment wrapText="1"/>
      <protection/>
    </xf>
    <xf numFmtId="3" fontId="34" fillId="0" borderId="2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339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339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439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439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9" sqref="G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10"/>
      <c r="B2" s="110"/>
      <c r="C2" s="110"/>
      <c r="D2" s="110"/>
      <c r="E2" s="110"/>
      <c r="F2" s="110"/>
      <c r="G2" s="110"/>
      <c r="H2" s="110"/>
    </row>
    <row r="3" spans="1:8" ht="48" customHeight="1">
      <c r="A3" s="111" t="s">
        <v>116</v>
      </c>
      <c r="B3" s="111"/>
      <c r="C3" s="111"/>
      <c r="D3" s="111"/>
      <c r="E3" s="111"/>
      <c r="F3" s="111"/>
      <c r="G3" s="111"/>
      <c r="H3" s="111"/>
    </row>
    <row r="4" spans="1:8" s="49" customFormat="1" ht="26.25" customHeight="1">
      <c r="A4" s="111" t="s">
        <v>36</v>
      </c>
      <c r="B4" s="111"/>
      <c r="C4" s="111"/>
      <c r="D4" s="111"/>
      <c r="E4" s="111"/>
      <c r="F4" s="111"/>
      <c r="G4" s="112"/>
      <c r="H4" s="112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117</v>
      </c>
      <c r="G6" s="56" t="s">
        <v>118</v>
      </c>
      <c r="H6" s="57"/>
      <c r="I6" s="58"/>
    </row>
    <row r="7" spans="1:9" ht="27.75" customHeight="1">
      <c r="A7" s="113" t="s">
        <v>37</v>
      </c>
      <c r="B7" s="114"/>
      <c r="C7" s="114"/>
      <c r="D7" s="114"/>
      <c r="E7" s="115"/>
      <c r="F7" s="71">
        <v>5549064</v>
      </c>
      <c r="G7" s="71">
        <v>5597274</v>
      </c>
      <c r="H7" s="71"/>
      <c r="I7" s="69"/>
    </row>
    <row r="8" spans="1:8" ht="22.5" customHeight="1">
      <c r="A8" s="116" t="s">
        <v>0</v>
      </c>
      <c r="B8" s="117"/>
      <c r="C8" s="117"/>
      <c r="D8" s="117"/>
      <c r="E8" s="118"/>
      <c r="F8" s="74">
        <v>5549064</v>
      </c>
      <c r="G8" s="71">
        <v>5597274</v>
      </c>
      <c r="H8" s="71"/>
    </row>
    <row r="9" spans="1:8" ht="22.5" customHeight="1">
      <c r="A9" s="119" t="s">
        <v>40</v>
      </c>
      <c r="B9" s="118"/>
      <c r="C9" s="118"/>
      <c r="D9" s="118"/>
      <c r="E9" s="118"/>
      <c r="F9" s="74">
        <v>0</v>
      </c>
      <c r="G9" s="74">
        <v>0</v>
      </c>
      <c r="H9" s="74"/>
    </row>
    <row r="10" spans="1:8" ht="22.5" customHeight="1">
      <c r="A10" s="70" t="s">
        <v>38</v>
      </c>
      <c r="B10" s="73"/>
      <c r="C10" s="73"/>
      <c r="D10" s="73"/>
      <c r="E10" s="73"/>
      <c r="F10" s="71">
        <v>5848424</v>
      </c>
      <c r="G10" s="109">
        <v>5896634</v>
      </c>
      <c r="H10" s="71"/>
    </row>
    <row r="11" spans="1:10" ht="22.5" customHeight="1">
      <c r="A11" s="120" t="s">
        <v>1</v>
      </c>
      <c r="B11" s="117"/>
      <c r="C11" s="117"/>
      <c r="D11" s="117"/>
      <c r="E11" s="121"/>
      <c r="F11" s="74">
        <v>5803302</v>
      </c>
      <c r="G11" s="74">
        <v>5831144</v>
      </c>
      <c r="H11" s="60"/>
      <c r="I11" s="39"/>
      <c r="J11" s="39"/>
    </row>
    <row r="12" spans="1:10" ht="22.5" customHeight="1">
      <c r="A12" s="122" t="s">
        <v>42</v>
      </c>
      <c r="B12" s="118"/>
      <c r="C12" s="118"/>
      <c r="D12" s="118"/>
      <c r="E12" s="118"/>
      <c r="F12" s="59">
        <v>45122</v>
      </c>
      <c r="G12" s="59">
        <v>65490</v>
      </c>
      <c r="H12" s="60"/>
      <c r="I12" s="39"/>
      <c r="J12" s="39"/>
    </row>
    <row r="13" spans="1:10" ht="22.5" customHeight="1">
      <c r="A13" s="123" t="s">
        <v>2</v>
      </c>
      <c r="B13" s="114"/>
      <c r="C13" s="114"/>
      <c r="D13" s="114"/>
      <c r="E13" s="114"/>
      <c r="F13" s="72">
        <f>+F7-F10</f>
        <v>-299360</v>
      </c>
      <c r="G13" s="72">
        <v>-299360</v>
      </c>
      <c r="H13" s="72"/>
      <c r="J13" s="39"/>
    </row>
    <row r="14" spans="1:8" ht="25.5" customHeight="1">
      <c r="A14" s="111"/>
      <c r="B14" s="124"/>
      <c r="C14" s="124"/>
      <c r="D14" s="124"/>
      <c r="E14" s="124"/>
      <c r="F14" s="125"/>
      <c r="G14" s="125"/>
      <c r="H14" s="125"/>
    </row>
    <row r="15" spans="1:10" ht="27.75" customHeight="1">
      <c r="A15" s="52"/>
      <c r="B15" s="53"/>
      <c r="C15" s="53"/>
      <c r="D15" s="54"/>
      <c r="E15" s="55"/>
      <c r="F15" s="56" t="s">
        <v>117</v>
      </c>
      <c r="G15" s="56" t="s">
        <v>118</v>
      </c>
      <c r="H15" s="57"/>
      <c r="J15" s="39"/>
    </row>
    <row r="16" spans="1:10" ht="30.75" customHeight="1">
      <c r="A16" s="126" t="s">
        <v>43</v>
      </c>
      <c r="B16" s="127"/>
      <c r="C16" s="127"/>
      <c r="D16" s="127"/>
      <c r="E16" s="128"/>
      <c r="F16" s="75">
        <v>266360</v>
      </c>
      <c r="G16" s="75">
        <v>299360</v>
      </c>
      <c r="H16" s="76"/>
      <c r="J16" s="39"/>
    </row>
    <row r="17" spans="1:10" ht="34.5" customHeight="1">
      <c r="A17" s="129" t="s">
        <v>44</v>
      </c>
      <c r="B17" s="130"/>
      <c r="C17" s="130"/>
      <c r="D17" s="130"/>
      <c r="E17" s="131"/>
      <c r="F17" s="77">
        <v>299360</v>
      </c>
      <c r="G17" s="77">
        <v>299360</v>
      </c>
      <c r="H17" s="72"/>
      <c r="J17" s="39"/>
    </row>
    <row r="18" spans="1:10" s="44" customFormat="1" ht="25.5" customHeight="1">
      <c r="A18" s="134"/>
      <c r="B18" s="124"/>
      <c r="C18" s="124"/>
      <c r="D18" s="124"/>
      <c r="E18" s="124"/>
      <c r="F18" s="125"/>
      <c r="G18" s="125"/>
      <c r="H18" s="125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119</v>
      </c>
      <c r="G19" s="56" t="s">
        <v>120</v>
      </c>
      <c r="H19" s="57" t="s">
        <v>121</v>
      </c>
      <c r="J19" s="78"/>
      <c r="K19" s="78"/>
    </row>
    <row r="20" spans="1:10" s="44" customFormat="1" ht="22.5" customHeight="1">
      <c r="A20" s="116" t="s">
        <v>3</v>
      </c>
      <c r="B20" s="117"/>
      <c r="C20" s="117"/>
      <c r="D20" s="117"/>
      <c r="E20" s="117"/>
      <c r="F20" s="59"/>
      <c r="G20" s="59"/>
      <c r="H20" s="59"/>
      <c r="J20" s="78"/>
    </row>
    <row r="21" spans="1:8" s="44" customFormat="1" ht="33.75" customHeight="1">
      <c r="A21" s="116" t="s">
        <v>4</v>
      </c>
      <c r="B21" s="117"/>
      <c r="C21" s="117"/>
      <c r="D21" s="117"/>
      <c r="E21" s="117"/>
      <c r="F21" s="59"/>
      <c r="G21" s="59"/>
      <c r="H21" s="59"/>
    </row>
    <row r="22" spans="1:11" s="44" customFormat="1" ht="22.5" customHeight="1">
      <c r="A22" s="123" t="s">
        <v>5</v>
      </c>
      <c r="B22" s="114"/>
      <c r="C22" s="114"/>
      <c r="D22" s="114"/>
      <c r="E22" s="114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34"/>
      <c r="B23" s="124"/>
      <c r="C23" s="124"/>
      <c r="D23" s="124"/>
      <c r="E23" s="124"/>
      <c r="F23" s="125"/>
      <c r="G23" s="125"/>
      <c r="H23" s="125"/>
    </row>
    <row r="24" spans="1:8" s="44" customFormat="1" ht="22.5" customHeight="1">
      <c r="A24" s="120" t="s">
        <v>6</v>
      </c>
      <c r="B24" s="117"/>
      <c r="C24" s="117"/>
      <c r="D24" s="117"/>
      <c r="E24" s="117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32" t="s">
        <v>45</v>
      </c>
      <c r="B26" s="133"/>
      <c r="C26" s="133"/>
      <c r="D26" s="133"/>
      <c r="E26" s="133"/>
      <c r="F26" s="133"/>
      <c r="G26" s="133"/>
      <c r="H26" s="133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120" zoomScaleSheetLayoutView="120" zoomScalePageLayoutView="0" workbookViewId="0" topLeftCell="A10">
      <selection activeCell="E6" sqref="E6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1" t="s">
        <v>110</v>
      </c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10"/>
      <c r="H2" s="11" t="s">
        <v>7</v>
      </c>
    </row>
    <row r="3" spans="1:8" s="1" customFormat="1" ht="27" thickBot="1">
      <c r="A3" s="67" t="s">
        <v>8</v>
      </c>
      <c r="B3" s="138" t="s">
        <v>97</v>
      </c>
      <c r="C3" s="139"/>
      <c r="D3" s="139"/>
      <c r="E3" s="139"/>
      <c r="F3" s="139"/>
      <c r="G3" s="139"/>
      <c r="H3" s="140"/>
    </row>
    <row r="4" spans="1:8" s="1" customFormat="1" ht="66">
      <c r="A4" s="94" t="s">
        <v>9</v>
      </c>
      <c r="B4" s="95" t="s">
        <v>10</v>
      </c>
      <c r="C4" s="96" t="s">
        <v>11</v>
      </c>
      <c r="D4" s="96" t="s">
        <v>12</v>
      </c>
      <c r="E4" s="96" t="s">
        <v>13</v>
      </c>
      <c r="F4" s="96" t="s">
        <v>14</v>
      </c>
      <c r="G4" s="96" t="s">
        <v>41</v>
      </c>
      <c r="H4" s="97" t="s">
        <v>15</v>
      </c>
    </row>
    <row r="5" spans="1:8" s="1" customFormat="1" ht="33.75">
      <c r="A5" s="102" t="s">
        <v>78</v>
      </c>
      <c r="B5" s="103"/>
      <c r="C5" s="104"/>
      <c r="D5" s="105"/>
      <c r="E5" s="93">
        <v>4921322</v>
      </c>
      <c r="F5" s="103"/>
      <c r="G5" s="103"/>
      <c r="H5" s="103"/>
    </row>
    <row r="6" spans="1:8" s="1" customFormat="1" ht="24.75">
      <c r="A6" s="102" t="s">
        <v>79</v>
      </c>
      <c r="B6" s="103"/>
      <c r="C6" s="104"/>
      <c r="D6" s="105"/>
      <c r="E6" s="93"/>
      <c r="F6" s="103"/>
      <c r="G6" s="103"/>
      <c r="H6" s="103"/>
    </row>
    <row r="7" spans="1:8" s="1" customFormat="1" ht="24.75">
      <c r="A7" s="102" t="s">
        <v>80</v>
      </c>
      <c r="B7" s="104"/>
      <c r="C7" s="104">
        <v>13000</v>
      </c>
      <c r="D7" s="104"/>
      <c r="E7" s="104"/>
      <c r="F7" s="104"/>
      <c r="G7" s="104"/>
      <c r="H7" s="104"/>
    </row>
    <row r="8" spans="1:8" s="1" customFormat="1" ht="12.75">
      <c r="A8" s="102" t="s">
        <v>81</v>
      </c>
      <c r="B8" s="104"/>
      <c r="C8" s="104"/>
      <c r="D8" s="104"/>
      <c r="E8" s="104"/>
      <c r="F8" s="104">
        <v>16000</v>
      </c>
      <c r="G8" s="104"/>
      <c r="H8" s="104"/>
    </row>
    <row r="9" spans="1:8" s="1" customFormat="1" ht="24">
      <c r="A9" s="102" t="s">
        <v>82</v>
      </c>
      <c r="B9" s="93">
        <v>638952</v>
      </c>
      <c r="C9" s="104"/>
      <c r="D9" s="104"/>
      <c r="E9" s="104"/>
      <c r="F9" s="104"/>
      <c r="G9" s="104"/>
      <c r="H9" s="104"/>
    </row>
    <row r="10" spans="1:8" s="1" customFormat="1" ht="39">
      <c r="A10" s="102" t="s">
        <v>99</v>
      </c>
      <c r="B10" s="104"/>
      <c r="C10" s="104"/>
      <c r="D10" s="104">
        <v>8000</v>
      </c>
      <c r="E10" s="104"/>
      <c r="F10" s="104"/>
      <c r="G10" s="104"/>
      <c r="H10" s="104"/>
    </row>
    <row r="11" spans="1:8" s="1" customFormat="1" ht="12.75">
      <c r="A11" s="102" t="s">
        <v>77</v>
      </c>
      <c r="B11" s="104"/>
      <c r="C11" s="104">
        <v>2000</v>
      </c>
      <c r="D11" s="104"/>
      <c r="E11" s="93">
        <v>297360</v>
      </c>
      <c r="F11" s="104"/>
      <c r="G11" s="104"/>
      <c r="H11" s="104"/>
    </row>
    <row r="12" spans="1:8" s="1" customFormat="1" ht="12.75">
      <c r="A12" s="102"/>
      <c r="B12" s="104"/>
      <c r="C12" s="104"/>
      <c r="D12" s="104"/>
      <c r="E12" s="104"/>
      <c r="F12" s="104"/>
      <c r="G12" s="104"/>
      <c r="H12" s="104"/>
    </row>
    <row r="13" spans="1:8" s="1" customFormat="1" ht="30" customHeight="1" thickBot="1">
      <c r="A13" s="98" t="s">
        <v>16</v>
      </c>
      <c r="B13" s="99">
        <f>+B9</f>
        <v>638952</v>
      </c>
      <c r="C13" s="99">
        <f>+C7</f>
        <v>13000</v>
      </c>
      <c r="D13" s="99">
        <f>+D10</f>
        <v>8000</v>
      </c>
      <c r="E13" s="100">
        <f>SUM(E5+E6)</f>
        <v>4921322</v>
      </c>
      <c r="F13" s="100">
        <f>+F8</f>
        <v>16000</v>
      </c>
      <c r="G13" s="99">
        <v>0</v>
      </c>
      <c r="H13" s="101">
        <v>0</v>
      </c>
    </row>
    <row r="14" spans="1:8" s="1" customFormat="1" ht="28.5" customHeight="1" thickBot="1">
      <c r="A14" s="12" t="s">
        <v>98</v>
      </c>
      <c r="B14" s="135">
        <f>B13+C13+D13+E13+F13+G13+H13</f>
        <v>5597274</v>
      </c>
      <c r="C14" s="136"/>
      <c r="D14" s="136"/>
      <c r="E14" s="136"/>
      <c r="F14" s="136"/>
      <c r="G14" s="136"/>
      <c r="H14" s="137"/>
    </row>
    <row r="15" spans="1:8" ht="13.5" thickBot="1">
      <c r="A15" s="7"/>
      <c r="B15" s="7"/>
      <c r="C15" s="7"/>
      <c r="D15" s="8"/>
      <c r="E15" s="13"/>
      <c r="H15" s="11"/>
    </row>
    <row r="16" spans="1:8" ht="24" customHeight="1" thickBot="1">
      <c r="A16" s="68" t="s">
        <v>8</v>
      </c>
      <c r="B16" s="138" t="s">
        <v>100</v>
      </c>
      <c r="C16" s="139"/>
      <c r="D16" s="139"/>
      <c r="E16" s="139"/>
      <c r="F16" s="139"/>
      <c r="G16" s="139"/>
      <c r="H16" s="140"/>
    </row>
    <row r="17" spans="1:8" ht="66">
      <c r="A17" s="106" t="s">
        <v>9</v>
      </c>
      <c r="B17" s="95" t="s">
        <v>10</v>
      </c>
      <c r="C17" s="96" t="s">
        <v>11</v>
      </c>
      <c r="D17" s="96" t="s">
        <v>12</v>
      </c>
      <c r="E17" s="96" t="s">
        <v>13</v>
      </c>
      <c r="F17" s="96" t="s">
        <v>14</v>
      </c>
      <c r="G17" s="96" t="s">
        <v>41</v>
      </c>
      <c r="H17" s="97" t="s">
        <v>15</v>
      </c>
    </row>
    <row r="18" spans="1:8" ht="12.75">
      <c r="A18" s="102" t="s">
        <v>84</v>
      </c>
      <c r="B18" s="103"/>
      <c r="C18" s="104"/>
      <c r="D18" s="105"/>
      <c r="E18" s="107"/>
      <c r="F18" s="103"/>
      <c r="G18" s="103"/>
      <c r="H18" s="103"/>
    </row>
    <row r="19" spans="1:8" ht="24">
      <c r="A19" s="102" t="s">
        <v>83</v>
      </c>
      <c r="B19" s="104"/>
      <c r="C19" s="104"/>
      <c r="D19" s="104"/>
      <c r="E19" s="104"/>
      <c r="F19" s="104"/>
      <c r="G19" s="104"/>
      <c r="H19" s="104"/>
    </row>
    <row r="20" spans="1:8" ht="12.75">
      <c r="A20" s="102" t="s">
        <v>85</v>
      </c>
      <c r="B20" s="104"/>
      <c r="C20" s="104"/>
      <c r="D20" s="104"/>
      <c r="E20" s="104"/>
      <c r="F20" s="104"/>
      <c r="G20" s="104"/>
      <c r="H20" s="104"/>
    </row>
    <row r="21" spans="1:8" ht="24">
      <c r="A21" s="102" t="s">
        <v>82</v>
      </c>
      <c r="B21" s="104"/>
      <c r="C21" s="104"/>
      <c r="D21" s="104"/>
      <c r="E21" s="104"/>
      <c r="F21" s="104"/>
      <c r="G21" s="104"/>
      <c r="H21" s="104"/>
    </row>
    <row r="22" spans="1:8" ht="39">
      <c r="A22" s="102" t="s">
        <v>99</v>
      </c>
      <c r="B22" s="104"/>
      <c r="C22" s="104"/>
      <c r="D22" s="104"/>
      <c r="E22" s="104"/>
      <c r="F22" s="104"/>
      <c r="G22" s="104"/>
      <c r="H22" s="104"/>
    </row>
    <row r="23" spans="1:8" ht="12.75">
      <c r="A23" s="102" t="s">
        <v>86</v>
      </c>
      <c r="B23" s="104"/>
      <c r="C23" s="104"/>
      <c r="D23" s="104"/>
      <c r="E23" s="104"/>
      <c r="F23" s="104"/>
      <c r="G23" s="104"/>
      <c r="H23" s="104"/>
    </row>
    <row r="24" spans="1:8" ht="12.75">
      <c r="A24" s="102"/>
      <c r="B24" s="104"/>
      <c r="C24" s="104"/>
      <c r="D24" s="104"/>
      <c r="E24" s="104"/>
      <c r="F24" s="104"/>
      <c r="G24" s="104"/>
      <c r="H24" s="104"/>
    </row>
    <row r="25" spans="1:8" s="1" customFormat="1" ht="30" customHeight="1" thickBot="1">
      <c r="A25" s="98" t="s">
        <v>16</v>
      </c>
      <c r="B25" s="99"/>
      <c r="C25" s="99"/>
      <c r="D25" s="99"/>
      <c r="E25" s="99"/>
      <c r="F25" s="99"/>
      <c r="G25" s="99">
        <v>0</v>
      </c>
      <c r="H25" s="101">
        <v>0</v>
      </c>
    </row>
    <row r="26" spans="1:8" s="1" customFormat="1" ht="28.5" customHeight="1" thickBot="1">
      <c r="A26" s="12" t="s">
        <v>101</v>
      </c>
      <c r="B26" s="135">
        <f>B25+C25+D25+E25+F25+G25+H25</f>
        <v>0</v>
      </c>
      <c r="C26" s="136"/>
      <c r="D26" s="136"/>
      <c r="E26" s="136"/>
      <c r="F26" s="136"/>
      <c r="G26" s="136"/>
      <c r="H26" s="137"/>
    </row>
    <row r="27" spans="4:5" ht="13.5" thickBot="1">
      <c r="D27" s="15"/>
      <c r="E27" s="16"/>
    </row>
    <row r="28" spans="1:8" ht="27" thickBot="1">
      <c r="A28" s="68" t="s">
        <v>8</v>
      </c>
      <c r="B28" s="138" t="s">
        <v>122</v>
      </c>
      <c r="C28" s="139"/>
      <c r="D28" s="139"/>
      <c r="E28" s="139"/>
      <c r="F28" s="139"/>
      <c r="G28" s="139"/>
      <c r="H28" s="140"/>
    </row>
    <row r="29" spans="1:8" ht="66">
      <c r="A29" s="106" t="s">
        <v>9</v>
      </c>
      <c r="B29" s="95" t="s">
        <v>10</v>
      </c>
      <c r="C29" s="96" t="s">
        <v>11</v>
      </c>
      <c r="D29" s="96" t="s">
        <v>12</v>
      </c>
      <c r="E29" s="96" t="s">
        <v>13</v>
      </c>
      <c r="F29" s="96" t="s">
        <v>14</v>
      </c>
      <c r="G29" s="96" t="s">
        <v>41</v>
      </c>
      <c r="H29" s="97" t="s">
        <v>15</v>
      </c>
    </row>
    <row r="30" spans="1:8" ht="12.75">
      <c r="A30" s="102" t="s">
        <v>87</v>
      </c>
      <c r="B30" s="103"/>
      <c r="C30" s="104"/>
      <c r="D30" s="105"/>
      <c r="E30" s="103"/>
      <c r="F30" s="103"/>
      <c r="G30" s="103"/>
      <c r="H30" s="103"/>
    </row>
    <row r="31" spans="1:8" ht="24">
      <c r="A31" s="102" t="s">
        <v>83</v>
      </c>
      <c r="B31" s="104"/>
      <c r="C31" s="104"/>
      <c r="D31" s="104"/>
      <c r="E31" s="104"/>
      <c r="F31" s="104"/>
      <c r="G31" s="104"/>
      <c r="H31" s="104"/>
    </row>
    <row r="32" spans="1:8" ht="12.75">
      <c r="A32" s="102" t="s">
        <v>88</v>
      </c>
      <c r="B32" s="104"/>
      <c r="C32" s="104"/>
      <c r="D32" s="104"/>
      <c r="E32" s="104"/>
      <c r="F32" s="104"/>
      <c r="G32" s="104"/>
      <c r="H32" s="104"/>
    </row>
    <row r="33" spans="1:8" ht="24">
      <c r="A33" s="102" t="s">
        <v>82</v>
      </c>
      <c r="B33" s="104"/>
      <c r="C33" s="104"/>
      <c r="D33" s="104"/>
      <c r="E33" s="104"/>
      <c r="F33" s="104"/>
      <c r="G33" s="104"/>
      <c r="H33" s="104"/>
    </row>
    <row r="34" spans="1:8" ht="39">
      <c r="A34" s="102" t="s">
        <v>99</v>
      </c>
      <c r="B34" s="104"/>
      <c r="C34" s="104"/>
      <c r="D34" s="104"/>
      <c r="E34" s="104"/>
      <c r="F34" s="104"/>
      <c r="G34" s="104"/>
      <c r="H34" s="104"/>
    </row>
    <row r="35" spans="1:8" ht="13.5" customHeight="1">
      <c r="A35" s="102" t="s">
        <v>86</v>
      </c>
      <c r="B35" s="104"/>
      <c r="C35" s="104"/>
      <c r="D35" s="104"/>
      <c r="E35" s="104"/>
      <c r="F35" s="104"/>
      <c r="G35" s="104"/>
      <c r="H35" s="104"/>
    </row>
    <row r="36" spans="1:8" ht="13.5" customHeight="1">
      <c r="A36" s="102"/>
      <c r="B36" s="104"/>
      <c r="C36" s="104"/>
      <c r="D36" s="104"/>
      <c r="E36" s="104"/>
      <c r="F36" s="104"/>
      <c r="G36" s="104"/>
      <c r="H36" s="104"/>
    </row>
    <row r="37" spans="1:8" s="1" customFormat="1" ht="30" customHeight="1" thickBot="1">
      <c r="A37" s="98" t="s">
        <v>16</v>
      </c>
      <c r="B37" s="99">
        <f>+B33</f>
        <v>0</v>
      </c>
      <c r="C37" s="99">
        <f>+C31</f>
        <v>0</v>
      </c>
      <c r="D37" s="99">
        <f>+D34</f>
        <v>0</v>
      </c>
      <c r="E37" s="99">
        <f>+E30</f>
        <v>0</v>
      </c>
      <c r="F37" s="99">
        <f>+F32</f>
        <v>0</v>
      </c>
      <c r="G37" s="99">
        <v>0</v>
      </c>
      <c r="H37" s="101">
        <v>0</v>
      </c>
    </row>
    <row r="38" spans="1:8" s="1" customFormat="1" ht="28.5" customHeight="1" thickBot="1">
      <c r="A38" s="12" t="s">
        <v>123</v>
      </c>
      <c r="B38" s="135">
        <f>B37+C37+D37+E37+F37+G37+H37</f>
        <v>0</v>
      </c>
      <c r="C38" s="136"/>
      <c r="D38" s="136"/>
      <c r="E38" s="136"/>
      <c r="F38" s="136"/>
      <c r="G38" s="136"/>
      <c r="H38" s="137"/>
    </row>
    <row r="39" spans="3:5" ht="13.5" customHeight="1">
      <c r="C39" s="17"/>
      <c r="D39" s="15"/>
      <c r="E39" s="18"/>
    </row>
    <row r="40" spans="3:5" ht="13.5" customHeight="1">
      <c r="C40" s="17"/>
      <c r="D40" s="19"/>
      <c r="E40" s="20"/>
    </row>
    <row r="41" spans="4:5" ht="13.5" customHeight="1">
      <c r="D41" s="21"/>
      <c r="E41" s="22"/>
    </row>
    <row r="42" spans="4:5" ht="13.5" customHeight="1">
      <c r="D42" s="23"/>
      <c r="E42" s="24"/>
    </row>
    <row r="43" spans="4:5" ht="13.5" customHeight="1">
      <c r="D43" s="15"/>
      <c r="E43" s="16"/>
    </row>
    <row r="44" spans="3:5" ht="28.5" customHeight="1">
      <c r="C44" s="17"/>
      <c r="D44" s="15"/>
      <c r="E44" s="25"/>
    </row>
    <row r="45" spans="3:5" ht="13.5" customHeight="1">
      <c r="C45" s="17"/>
      <c r="D45" s="15"/>
      <c r="E45" s="20"/>
    </row>
    <row r="46" spans="4:5" ht="13.5" customHeight="1">
      <c r="D46" s="15"/>
      <c r="E46" s="16"/>
    </row>
    <row r="47" spans="4:5" ht="13.5" customHeight="1">
      <c r="D47" s="15"/>
      <c r="E47" s="24"/>
    </row>
    <row r="48" spans="4:5" ht="13.5" customHeight="1">
      <c r="D48" s="15"/>
      <c r="E48" s="16"/>
    </row>
    <row r="49" spans="4:5" ht="22.5" customHeight="1">
      <c r="D49" s="15"/>
      <c r="E49" s="26"/>
    </row>
    <row r="50" spans="4:5" ht="13.5" customHeight="1">
      <c r="D50" s="21"/>
      <c r="E50" s="22"/>
    </row>
    <row r="51" spans="2:5" ht="13.5" customHeight="1">
      <c r="B51" s="17"/>
      <c r="D51" s="21"/>
      <c r="E51" s="27"/>
    </row>
    <row r="52" spans="3:5" ht="13.5" customHeight="1">
      <c r="C52" s="17"/>
      <c r="D52" s="21"/>
      <c r="E52" s="28"/>
    </row>
    <row r="53" spans="3:5" ht="13.5" customHeight="1">
      <c r="C53" s="17"/>
      <c r="D53" s="23"/>
      <c r="E53" s="20"/>
    </row>
    <row r="54" spans="4:5" ht="13.5" customHeight="1">
      <c r="D54" s="15"/>
      <c r="E54" s="16"/>
    </row>
    <row r="55" spans="2:5" ht="13.5" customHeight="1">
      <c r="B55" s="17"/>
      <c r="D55" s="15"/>
      <c r="E55" s="18"/>
    </row>
    <row r="56" spans="3:5" ht="13.5" customHeight="1">
      <c r="C56" s="17"/>
      <c r="D56" s="15"/>
      <c r="E56" s="27"/>
    </row>
    <row r="57" spans="3:5" ht="13.5" customHeight="1">
      <c r="C57" s="17"/>
      <c r="D57" s="23"/>
      <c r="E57" s="20"/>
    </row>
    <row r="58" spans="4:5" ht="13.5" customHeight="1">
      <c r="D58" s="21"/>
      <c r="E58" s="16"/>
    </row>
    <row r="59" spans="3:5" ht="13.5" customHeight="1">
      <c r="C59" s="17"/>
      <c r="D59" s="21"/>
      <c r="E59" s="27"/>
    </row>
    <row r="60" spans="4:5" ht="22.5" customHeight="1">
      <c r="D60" s="23"/>
      <c r="E60" s="26"/>
    </row>
    <row r="61" spans="4:5" ht="13.5" customHeight="1">
      <c r="D61" s="15"/>
      <c r="E61" s="16"/>
    </row>
    <row r="62" spans="4:5" ht="13.5" customHeight="1">
      <c r="D62" s="23"/>
      <c r="E62" s="20"/>
    </row>
    <row r="63" spans="4:5" ht="13.5" customHeight="1">
      <c r="D63" s="15"/>
      <c r="E63" s="16"/>
    </row>
    <row r="64" spans="4:5" ht="13.5" customHeight="1">
      <c r="D64" s="15"/>
      <c r="E64" s="16"/>
    </row>
    <row r="65" spans="1:5" ht="13.5" customHeight="1">
      <c r="A65" s="17"/>
      <c r="D65" s="29"/>
      <c r="E65" s="27"/>
    </row>
    <row r="66" spans="2:5" ht="13.5" customHeight="1">
      <c r="B66" s="17"/>
      <c r="C66" s="17"/>
      <c r="D66" s="30"/>
      <c r="E66" s="27"/>
    </row>
    <row r="67" spans="2:5" ht="13.5" customHeight="1">
      <c r="B67" s="17"/>
      <c r="C67" s="17"/>
      <c r="D67" s="30"/>
      <c r="E67" s="18"/>
    </row>
    <row r="68" spans="2:5" ht="13.5" customHeight="1">
      <c r="B68" s="17"/>
      <c r="C68" s="17"/>
      <c r="D68" s="23"/>
      <c r="E68" s="24"/>
    </row>
    <row r="69" spans="4:5" ht="12.75">
      <c r="D69" s="15"/>
      <c r="E69" s="16"/>
    </row>
    <row r="70" spans="2:5" ht="12.75">
      <c r="B70" s="17"/>
      <c r="D70" s="15"/>
      <c r="E70" s="27"/>
    </row>
    <row r="71" spans="3:5" ht="12.75">
      <c r="C71" s="17"/>
      <c r="D71" s="15"/>
      <c r="E71" s="18"/>
    </row>
    <row r="72" spans="3:5" ht="12.75">
      <c r="C72" s="17"/>
      <c r="D72" s="23"/>
      <c r="E72" s="20"/>
    </row>
    <row r="73" spans="4:5" ht="12.75">
      <c r="D73" s="15"/>
      <c r="E73" s="16"/>
    </row>
    <row r="74" spans="4:5" ht="12.75">
      <c r="D74" s="15"/>
      <c r="E74" s="16"/>
    </row>
    <row r="75" spans="4:5" ht="12.75">
      <c r="D75" s="31"/>
      <c r="E75" s="32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15"/>
      <c r="E78" s="16"/>
    </row>
    <row r="79" spans="4:5" ht="12.75">
      <c r="D79" s="23"/>
      <c r="E79" s="20"/>
    </row>
    <row r="80" spans="4:5" ht="12.75">
      <c r="D80" s="15"/>
      <c r="E80" s="16"/>
    </row>
    <row r="81" spans="4:5" ht="12.75"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1:5" ht="28.5" customHeight="1">
      <c r="A86" s="33"/>
      <c r="B86" s="33"/>
      <c r="C86" s="33"/>
      <c r="D86" s="34"/>
      <c r="E86" s="35"/>
    </row>
    <row r="87" spans="3:5" ht="12.75">
      <c r="C87" s="17"/>
      <c r="D87" s="15"/>
      <c r="E87" s="18"/>
    </row>
    <row r="88" spans="4:5" ht="12.75">
      <c r="D88" s="36"/>
      <c r="E88" s="37"/>
    </row>
    <row r="89" spans="4:5" ht="12.75">
      <c r="D89" s="15"/>
      <c r="E89" s="1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15"/>
      <c r="E92" s="16"/>
    </row>
    <row r="93" spans="4:5" ht="12.75">
      <c r="D93" s="23"/>
      <c r="E93" s="20"/>
    </row>
    <row r="94" spans="4:5" ht="12.75">
      <c r="D94" s="15"/>
      <c r="E94" s="16"/>
    </row>
    <row r="95" spans="4:5" ht="12.75">
      <c r="D95" s="15"/>
      <c r="E95" s="16"/>
    </row>
    <row r="96" spans="4:5" ht="12.75">
      <c r="D96" s="23"/>
      <c r="E96" s="20"/>
    </row>
    <row r="97" spans="4:5" ht="12.75">
      <c r="D97" s="15"/>
      <c r="E97" s="16"/>
    </row>
    <row r="98" spans="4:5" ht="12.75">
      <c r="D98" s="31"/>
      <c r="E98" s="32"/>
    </row>
    <row r="99" spans="4:5" ht="12.75">
      <c r="D99" s="23"/>
      <c r="E99" s="37"/>
    </row>
    <row r="100" spans="4:5" ht="12.75">
      <c r="D100" s="21"/>
      <c r="E100" s="32"/>
    </row>
    <row r="101" spans="4:5" ht="12.75">
      <c r="D101" s="23"/>
      <c r="E101" s="20"/>
    </row>
    <row r="102" spans="4:5" ht="12.75">
      <c r="D102" s="15"/>
      <c r="E102" s="16"/>
    </row>
    <row r="103" spans="3:5" ht="12.75">
      <c r="C103" s="17"/>
      <c r="D103" s="15"/>
      <c r="E103" s="18"/>
    </row>
    <row r="104" spans="4:5" ht="12.75">
      <c r="D104" s="21"/>
      <c r="E104" s="20"/>
    </row>
    <row r="105" spans="4:5" ht="12.75">
      <c r="D105" s="21"/>
      <c r="E105" s="32"/>
    </row>
    <row r="106" spans="3:5" ht="12.75">
      <c r="C106" s="17"/>
      <c r="D106" s="21"/>
      <c r="E106" s="38"/>
    </row>
    <row r="107" spans="3:5" ht="12.75">
      <c r="C107" s="17"/>
      <c r="D107" s="23"/>
      <c r="E107" s="24"/>
    </row>
    <row r="108" spans="4:5" ht="12.75">
      <c r="D108" s="15"/>
      <c r="E108" s="16"/>
    </row>
    <row r="109" spans="4:5" ht="12.75">
      <c r="D109" s="36"/>
      <c r="E109" s="39"/>
    </row>
    <row r="110" spans="4:5" ht="11.25" customHeight="1">
      <c r="D110" s="31"/>
      <c r="E110" s="32"/>
    </row>
    <row r="111" spans="2:5" ht="24" customHeight="1">
      <c r="B111" s="17"/>
      <c r="D111" s="31"/>
      <c r="E111" s="40"/>
    </row>
    <row r="112" spans="3:5" ht="15" customHeight="1">
      <c r="C112" s="17"/>
      <c r="D112" s="31"/>
      <c r="E112" s="40"/>
    </row>
    <row r="113" spans="4:5" ht="11.25" customHeight="1">
      <c r="D113" s="36"/>
      <c r="E113" s="37"/>
    </row>
    <row r="114" spans="4:5" ht="12.75">
      <c r="D114" s="31"/>
      <c r="E114" s="32"/>
    </row>
    <row r="115" spans="2:5" ht="13.5" customHeight="1">
      <c r="B115" s="17"/>
      <c r="D115" s="31"/>
      <c r="E115" s="41"/>
    </row>
    <row r="116" spans="3:5" ht="12.75" customHeight="1">
      <c r="C116" s="17"/>
      <c r="D116" s="31"/>
      <c r="E116" s="18"/>
    </row>
    <row r="117" spans="3:5" ht="12.75" customHeight="1">
      <c r="C117" s="17"/>
      <c r="D117" s="23"/>
      <c r="E117" s="24"/>
    </row>
    <row r="118" spans="4:5" ht="12.75">
      <c r="D118" s="15"/>
      <c r="E118" s="16"/>
    </row>
    <row r="119" spans="3:5" ht="12.75">
      <c r="C119" s="17"/>
      <c r="D119" s="15"/>
      <c r="E119" s="38"/>
    </row>
    <row r="120" spans="4:5" ht="12.75">
      <c r="D120" s="36"/>
      <c r="E120" s="37"/>
    </row>
    <row r="121" spans="4:5" ht="12.75">
      <c r="D121" s="31"/>
      <c r="E121" s="32"/>
    </row>
    <row r="122" spans="4:5" ht="12.75">
      <c r="D122" s="15"/>
      <c r="E122" s="16"/>
    </row>
    <row r="123" spans="1:5" ht="19.5" customHeight="1">
      <c r="A123" s="42"/>
      <c r="B123" s="7"/>
      <c r="C123" s="7"/>
      <c r="D123" s="7"/>
      <c r="E123" s="27"/>
    </row>
    <row r="124" spans="1:5" ht="15" customHeight="1">
      <c r="A124" s="17"/>
      <c r="D124" s="29"/>
      <c r="E124" s="27"/>
    </row>
    <row r="125" spans="1:5" ht="12.75">
      <c r="A125" s="17"/>
      <c r="B125" s="17"/>
      <c r="D125" s="29"/>
      <c r="E125" s="18"/>
    </row>
    <row r="126" spans="3:5" ht="12.75">
      <c r="C126" s="17"/>
      <c r="D126" s="15"/>
      <c r="E126" s="27"/>
    </row>
    <row r="127" spans="4:5" ht="12.75">
      <c r="D127" s="19"/>
      <c r="E127" s="20"/>
    </row>
    <row r="128" spans="2:5" ht="12.75">
      <c r="B128" s="17"/>
      <c r="D128" s="15"/>
      <c r="E128" s="18"/>
    </row>
    <row r="129" spans="3:5" ht="12.75">
      <c r="C129" s="17"/>
      <c r="D129" s="15"/>
      <c r="E129" s="18"/>
    </row>
    <row r="130" spans="4:5" ht="12.75">
      <c r="D130" s="23"/>
      <c r="E130" s="24"/>
    </row>
    <row r="131" spans="3:5" ht="22.5" customHeight="1">
      <c r="C131" s="17"/>
      <c r="D131" s="15"/>
      <c r="E131" s="25"/>
    </row>
    <row r="132" spans="4:5" ht="12.75">
      <c r="D132" s="15"/>
      <c r="E132" s="24"/>
    </row>
    <row r="133" spans="2:5" ht="12.75">
      <c r="B133" s="17"/>
      <c r="D133" s="21"/>
      <c r="E133" s="27"/>
    </row>
    <row r="134" spans="3:5" ht="12.75">
      <c r="C134" s="17"/>
      <c r="D134" s="21"/>
      <c r="E134" s="28"/>
    </row>
    <row r="135" spans="4:5" ht="12.75">
      <c r="D135" s="23"/>
      <c r="E135" s="20"/>
    </row>
    <row r="136" spans="1:5" ht="13.5" customHeight="1">
      <c r="A136" s="17"/>
      <c r="D136" s="29"/>
      <c r="E136" s="27"/>
    </row>
    <row r="137" spans="2:5" ht="13.5" customHeight="1">
      <c r="B137" s="17"/>
      <c r="D137" s="15"/>
      <c r="E137" s="27"/>
    </row>
    <row r="138" spans="3:5" ht="13.5" customHeight="1">
      <c r="C138" s="17"/>
      <c r="D138" s="15"/>
      <c r="E138" s="18"/>
    </row>
    <row r="139" spans="3:5" ht="12.75">
      <c r="C139" s="17"/>
      <c r="D139" s="23"/>
      <c r="E139" s="20"/>
    </row>
    <row r="140" spans="3:5" ht="12.75">
      <c r="C140" s="17"/>
      <c r="D140" s="15"/>
      <c r="E140" s="18"/>
    </row>
    <row r="141" spans="4:5" ht="12.75">
      <c r="D141" s="36"/>
      <c r="E141" s="37"/>
    </row>
    <row r="142" spans="3:5" ht="12.75">
      <c r="C142" s="17"/>
      <c r="D142" s="21"/>
      <c r="E142" s="38"/>
    </row>
    <row r="143" spans="3:5" ht="12.75">
      <c r="C143" s="17"/>
      <c r="D143" s="23"/>
      <c r="E143" s="24"/>
    </row>
    <row r="144" spans="4:5" ht="12.75">
      <c r="D144" s="36"/>
      <c r="E144" s="43"/>
    </row>
    <row r="145" spans="2:5" ht="12.75">
      <c r="B145" s="17"/>
      <c r="D145" s="31"/>
      <c r="E145" s="41"/>
    </row>
    <row r="146" spans="3:5" ht="12.75">
      <c r="C146" s="17"/>
      <c r="D146" s="31"/>
      <c r="E146" s="18"/>
    </row>
    <row r="147" spans="3:5" ht="12.75">
      <c r="C147" s="17"/>
      <c r="D147" s="23"/>
      <c r="E147" s="24"/>
    </row>
    <row r="148" spans="3:5" ht="12.75">
      <c r="C148" s="17"/>
      <c r="D148" s="23"/>
      <c r="E148" s="24"/>
    </row>
    <row r="149" spans="4:5" ht="12.75">
      <c r="D149" s="15"/>
      <c r="E149" s="16"/>
    </row>
    <row r="150" spans="1:5" s="44" customFormat="1" ht="18" customHeight="1">
      <c r="A150" s="141"/>
      <c r="B150" s="142"/>
      <c r="C150" s="142"/>
      <c r="D150" s="142"/>
      <c r="E150" s="142"/>
    </row>
    <row r="151" spans="1:5" ht="28.5" customHeight="1">
      <c r="A151" s="33"/>
      <c r="B151" s="33"/>
      <c r="C151" s="33"/>
      <c r="D151" s="34"/>
      <c r="E151" s="35"/>
    </row>
    <row r="153" spans="1:5" ht="15">
      <c r="A153" s="46"/>
      <c r="B153" s="17"/>
      <c r="C153" s="17"/>
      <c r="D153" s="47"/>
      <c r="E153" s="6"/>
    </row>
    <row r="154" spans="1:5" ht="12.75">
      <c r="A154" s="17"/>
      <c r="B154" s="17"/>
      <c r="C154" s="17"/>
      <c r="D154" s="47"/>
      <c r="E154" s="6"/>
    </row>
    <row r="155" spans="1:5" ht="17.25" customHeight="1">
      <c r="A155" s="17"/>
      <c r="B155" s="17"/>
      <c r="C155" s="17"/>
      <c r="D155" s="47"/>
      <c r="E155" s="6"/>
    </row>
    <row r="156" spans="1:5" ht="13.5" customHeight="1">
      <c r="A156" s="17"/>
      <c r="B156" s="17"/>
      <c r="C156" s="17"/>
      <c r="D156" s="47"/>
      <c r="E156" s="6"/>
    </row>
    <row r="157" spans="1:5" ht="12.75">
      <c r="A157" s="17"/>
      <c r="B157" s="17"/>
      <c r="C157" s="17"/>
      <c r="D157" s="47"/>
      <c r="E157" s="6"/>
    </row>
    <row r="158" spans="1:3" ht="12.75">
      <c r="A158" s="17"/>
      <c r="B158" s="17"/>
      <c r="C158" s="17"/>
    </row>
    <row r="159" spans="1:5" ht="12.75">
      <c r="A159" s="17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48"/>
    </row>
    <row r="161" spans="1:5" ht="12.75">
      <c r="A161" s="17"/>
      <c r="B161" s="17"/>
      <c r="C161" s="17"/>
      <c r="D161" s="47"/>
      <c r="E161" s="6"/>
    </row>
    <row r="162" spans="1:5" ht="22.5" customHeight="1">
      <c r="A162" s="17"/>
      <c r="B162" s="17"/>
      <c r="C162" s="17"/>
      <c r="D162" s="47"/>
      <c r="E162" s="25"/>
    </row>
    <row r="163" spans="4:5" ht="22.5" customHeight="1">
      <c r="D163" s="23"/>
      <c r="E163" s="26"/>
    </row>
  </sheetData>
  <sheetProtection/>
  <mergeCells count="8">
    <mergeCell ref="A1:H1"/>
    <mergeCell ref="B14:H14"/>
    <mergeCell ref="B16:H16"/>
    <mergeCell ref="B26:H26"/>
    <mergeCell ref="B28:H28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8"/>
  <sheetViews>
    <sheetView tabSelected="1" zoomScalePageLayoutView="0" workbookViewId="0" topLeftCell="A1">
      <selection activeCell="D137" sqref="D137"/>
    </sheetView>
  </sheetViews>
  <sheetFormatPr defaultColWidth="11.421875" defaultRowHeight="12.75"/>
  <cols>
    <col min="1" max="1" width="6.7109375" style="64" customWidth="1"/>
    <col min="2" max="2" width="34.421875" style="65" customWidth="1"/>
    <col min="3" max="3" width="10.00390625" style="2" customWidth="1"/>
    <col min="4" max="4" width="12.140625" style="2" customWidth="1"/>
    <col min="5" max="6" width="10.00390625" style="2" customWidth="1"/>
    <col min="7" max="8" width="9.421875" style="2" customWidth="1"/>
    <col min="9" max="9" width="9.00390625" style="2" customWidth="1"/>
    <col min="10" max="10" width="9.28125" style="2" customWidth="1"/>
    <col min="11" max="12" width="11.00390625" style="2" customWidth="1"/>
    <col min="13" max="13" width="8.8515625" style="2" customWidth="1"/>
    <col min="14" max="14" width="9.00390625" style="2" customWidth="1"/>
    <col min="15" max="16384" width="11.421875" style="3" customWidth="1"/>
  </cols>
  <sheetData>
    <row r="1" spans="1:14" ht="24" customHeight="1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6" customFormat="1" ht="40.5">
      <c r="A2" s="4" t="s">
        <v>17</v>
      </c>
      <c r="B2" s="4" t="s">
        <v>18</v>
      </c>
      <c r="C2" s="5" t="s">
        <v>113</v>
      </c>
      <c r="D2" s="5" t="s">
        <v>114</v>
      </c>
      <c r="E2" s="66" t="s">
        <v>47</v>
      </c>
      <c r="F2" s="66" t="s">
        <v>102</v>
      </c>
      <c r="G2" s="66" t="s">
        <v>11</v>
      </c>
      <c r="H2" s="66" t="s">
        <v>103</v>
      </c>
      <c r="I2" s="66" t="s">
        <v>12</v>
      </c>
      <c r="J2" s="66" t="s">
        <v>104</v>
      </c>
      <c r="K2" s="82" t="s">
        <v>13</v>
      </c>
      <c r="L2" s="82" t="s">
        <v>105</v>
      </c>
      <c r="M2" s="66" t="s">
        <v>19</v>
      </c>
      <c r="N2" s="66" t="s">
        <v>106</v>
      </c>
    </row>
    <row r="3" spans="1:14" s="6" customFormat="1" ht="26.25">
      <c r="A3" s="85"/>
      <c r="B3" s="90" t="s">
        <v>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6" customFormat="1" ht="12.75">
      <c r="A4" s="85"/>
      <c r="B4" s="90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2.75">
      <c r="A5" s="85"/>
      <c r="B5" s="87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6" customFormat="1" ht="26.25">
      <c r="A6" s="85"/>
      <c r="B6" s="86" t="s">
        <v>48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6" customFormat="1" ht="30.75" customHeight="1">
      <c r="A7" s="89" t="s">
        <v>39</v>
      </c>
      <c r="B7" s="86" t="s">
        <v>49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6" customFormat="1" ht="12.75">
      <c r="A8" s="85">
        <v>3</v>
      </c>
      <c r="B8" s="86" t="s">
        <v>20</v>
      </c>
      <c r="C8" s="91">
        <f aca="true" t="shared" si="0" ref="C8:N8">SUM(C9+C18+C42)</f>
        <v>5231590</v>
      </c>
      <c r="D8" s="91">
        <f t="shared" si="0"/>
        <v>5394190</v>
      </c>
      <c r="E8" s="91">
        <f t="shared" si="0"/>
        <v>583370</v>
      </c>
      <c r="F8" s="91">
        <f t="shared" si="0"/>
        <v>555470</v>
      </c>
      <c r="G8" s="91">
        <f t="shared" si="0"/>
        <v>15000</v>
      </c>
      <c r="H8" s="91">
        <f t="shared" si="0"/>
        <v>11500</v>
      </c>
      <c r="I8" s="91">
        <f t="shared" si="0"/>
        <v>14000</v>
      </c>
      <c r="J8" s="91">
        <f t="shared" si="0"/>
        <v>8000</v>
      </c>
      <c r="K8" s="91">
        <f t="shared" si="0"/>
        <v>4609220</v>
      </c>
      <c r="L8" s="91">
        <f t="shared" si="0"/>
        <v>4809220</v>
      </c>
      <c r="M8" s="91">
        <f t="shared" si="0"/>
        <v>10000</v>
      </c>
      <c r="N8" s="91">
        <f t="shared" si="0"/>
        <v>10000</v>
      </c>
    </row>
    <row r="9" spans="1:14" s="6" customFormat="1" ht="12.75">
      <c r="A9" s="85">
        <v>31</v>
      </c>
      <c r="B9" s="86" t="s">
        <v>21</v>
      </c>
      <c r="C9" s="91">
        <f>SUM(C10+C12+C14)</f>
        <v>4596020</v>
      </c>
      <c r="D9" s="91">
        <f>SUM(D10+D12+D14)</f>
        <v>4677620</v>
      </c>
      <c r="E9" s="91">
        <f aca="true" t="shared" si="1" ref="E9:M9">SUM(E10+E12+E14)</f>
        <v>0</v>
      </c>
      <c r="F9" s="91">
        <f>SUM(F10+F12+F14)</f>
        <v>0</v>
      </c>
      <c r="G9" s="91">
        <f t="shared" si="1"/>
        <v>0</v>
      </c>
      <c r="H9" s="91">
        <f>SUM(H10+H12+H14)</f>
        <v>0</v>
      </c>
      <c r="I9" s="91">
        <f t="shared" si="1"/>
        <v>0</v>
      </c>
      <c r="J9" s="91">
        <f>SUM(J10+J12+J14)</f>
        <v>0</v>
      </c>
      <c r="K9" s="91">
        <f t="shared" si="1"/>
        <v>4596020</v>
      </c>
      <c r="L9" s="91">
        <f>SUM(L10+L12+L14)</f>
        <v>4677620</v>
      </c>
      <c r="M9" s="91">
        <f t="shared" si="1"/>
        <v>0</v>
      </c>
      <c r="N9" s="91">
        <f>SUM(N10+N12+N14)</f>
        <v>0</v>
      </c>
    </row>
    <row r="10" spans="1:14" ht="12.75">
      <c r="A10" s="85">
        <v>311</v>
      </c>
      <c r="B10" s="87" t="s">
        <v>22</v>
      </c>
      <c r="C10" s="91">
        <f>SUM(C11:C11)</f>
        <v>3860100</v>
      </c>
      <c r="D10" s="91">
        <f>SUM(D11:D11)</f>
        <v>3935100</v>
      </c>
      <c r="E10" s="91">
        <f aca="true" t="shared" si="2" ref="E10:N10">SUM(E11:E11)</f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3860100</v>
      </c>
      <c r="L10" s="91">
        <f t="shared" si="2"/>
        <v>3935100</v>
      </c>
      <c r="M10" s="91">
        <f t="shared" si="2"/>
        <v>0</v>
      </c>
      <c r="N10" s="91">
        <f t="shared" si="2"/>
        <v>0</v>
      </c>
    </row>
    <row r="11" spans="1:14" ht="12.75">
      <c r="A11" s="88">
        <v>3111</v>
      </c>
      <c r="B11" s="87" t="s">
        <v>50</v>
      </c>
      <c r="C11" s="93">
        <v>3860100</v>
      </c>
      <c r="D11" s="93">
        <v>3935100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3860100</v>
      </c>
      <c r="L11" s="93">
        <v>3935100</v>
      </c>
      <c r="M11" s="93">
        <v>0</v>
      </c>
      <c r="N11" s="93">
        <v>0</v>
      </c>
    </row>
    <row r="12" spans="1:14" ht="12.75">
      <c r="A12" s="85">
        <v>312</v>
      </c>
      <c r="B12" s="86" t="s">
        <v>23</v>
      </c>
      <c r="C12" s="91">
        <f>SUM(C13:C13)</f>
        <v>99000</v>
      </c>
      <c r="D12" s="91">
        <f>SUM(D13:D13)</f>
        <v>104000</v>
      </c>
      <c r="E12" s="91">
        <f aca="true" t="shared" si="3" ref="E12:N12">SUM(E13:E13)</f>
        <v>0</v>
      </c>
      <c r="F12" s="91">
        <f t="shared" si="3"/>
        <v>0</v>
      </c>
      <c r="G12" s="91">
        <f t="shared" si="3"/>
        <v>0</v>
      </c>
      <c r="H12" s="91">
        <f t="shared" si="3"/>
        <v>0</v>
      </c>
      <c r="I12" s="91">
        <f t="shared" si="3"/>
        <v>0</v>
      </c>
      <c r="J12" s="91">
        <f t="shared" si="3"/>
        <v>0</v>
      </c>
      <c r="K12" s="91">
        <f t="shared" si="3"/>
        <v>99000</v>
      </c>
      <c r="L12" s="91">
        <f t="shared" si="3"/>
        <v>104000</v>
      </c>
      <c r="M12" s="91">
        <f t="shared" si="3"/>
        <v>0</v>
      </c>
      <c r="N12" s="91">
        <f t="shared" si="3"/>
        <v>0</v>
      </c>
    </row>
    <row r="13" spans="1:14" ht="12.75">
      <c r="A13" s="88">
        <v>3121</v>
      </c>
      <c r="B13" s="87" t="s">
        <v>23</v>
      </c>
      <c r="C13" s="93">
        <v>99000</v>
      </c>
      <c r="D13" s="93">
        <v>104000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99000</v>
      </c>
      <c r="L13" s="93">
        <v>104000</v>
      </c>
      <c r="M13" s="93">
        <v>0</v>
      </c>
      <c r="N13" s="93">
        <v>0</v>
      </c>
    </row>
    <row r="14" spans="1:14" ht="12.75">
      <c r="A14" s="85">
        <v>313</v>
      </c>
      <c r="B14" s="86" t="s">
        <v>24</v>
      </c>
      <c r="C14" s="91">
        <f>SUM(C15+C16)</f>
        <v>636920</v>
      </c>
      <c r="D14" s="91">
        <f>SUM(D15+D16)</f>
        <v>638520</v>
      </c>
      <c r="E14" s="91">
        <f aca="true" t="shared" si="4" ref="E14:N14">SUM(E15+E17)</f>
        <v>0</v>
      </c>
      <c r="F14" s="91">
        <f t="shared" si="4"/>
        <v>0</v>
      </c>
      <c r="G14" s="91">
        <f t="shared" si="4"/>
        <v>0</v>
      </c>
      <c r="H14" s="91">
        <f t="shared" si="4"/>
        <v>0</v>
      </c>
      <c r="I14" s="91">
        <f t="shared" si="4"/>
        <v>0</v>
      </c>
      <c r="J14" s="91">
        <f t="shared" si="4"/>
        <v>0</v>
      </c>
      <c r="K14" s="91">
        <f t="shared" si="4"/>
        <v>636920</v>
      </c>
      <c r="L14" s="91">
        <f>SUM(L15+L16)</f>
        <v>638520</v>
      </c>
      <c r="M14" s="91">
        <f t="shared" si="4"/>
        <v>0</v>
      </c>
      <c r="N14" s="91">
        <f t="shared" si="4"/>
        <v>0</v>
      </c>
    </row>
    <row r="15" spans="1:14" ht="12.75">
      <c r="A15" s="88">
        <v>3132</v>
      </c>
      <c r="B15" s="87" t="s">
        <v>51</v>
      </c>
      <c r="C15" s="93">
        <v>636920</v>
      </c>
      <c r="D15" s="93">
        <v>636920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636920</v>
      </c>
      <c r="L15" s="93">
        <v>636920</v>
      </c>
      <c r="M15" s="93">
        <v>0</v>
      </c>
      <c r="N15" s="93">
        <v>0</v>
      </c>
    </row>
    <row r="16" spans="1:14" ht="12.75">
      <c r="A16" s="88">
        <v>3133</v>
      </c>
      <c r="B16" s="87" t="s">
        <v>125</v>
      </c>
      <c r="C16" s="93">
        <v>0</v>
      </c>
      <c r="D16" s="93">
        <v>1600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1600</v>
      </c>
      <c r="M16" s="93">
        <v>0</v>
      </c>
      <c r="N16" s="93">
        <v>0</v>
      </c>
    </row>
    <row r="17" spans="1:14" ht="12.75">
      <c r="A17" s="88"/>
      <c r="B17" s="87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s="6" customFormat="1" ht="12.75">
      <c r="A18" s="85">
        <v>32</v>
      </c>
      <c r="B18" s="86" t="s">
        <v>25</v>
      </c>
      <c r="C18" s="91">
        <f>SUM(C19+C23+C27+C36)</f>
        <v>633070</v>
      </c>
      <c r="D18" s="91">
        <f>SUM(D19+D23+D27+D36)</f>
        <v>688070</v>
      </c>
      <c r="E18" s="91">
        <f aca="true" t="shared" si="5" ref="E18:M18">SUM(E19+E23+E27+E36)</f>
        <v>580870</v>
      </c>
      <c r="F18" s="91">
        <f>SUM(F19+F23+F27+F36)</f>
        <v>552270</v>
      </c>
      <c r="G18" s="91">
        <f t="shared" si="5"/>
        <v>15000</v>
      </c>
      <c r="H18" s="91">
        <f>SUM(H19+H23+H27+H36)</f>
        <v>11300</v>
      </c>
      <c r="I18" s="91">
        <f t="shared" si="5"/>
        <v>14000</v>
      </c>
      <c r="J18" s="91">
        <f>SUM(J19+J23+J27+J36)</f>
        <v>8000</v>
      </c>
      <c r="K18" s="91">
        <f t="shared" si="5"/>
        <v>13200</v>
      </c>
      <c r="L18" s="91">
        <f t="shared" si="5"/>
        <v>106500</v>
      </c>
      <c r="M18" s="91">
        <f t="shared" si="5"/>
        <v>10000</v>
      </c>
      <c r="N18" s="91">
        <f>SUM(N19+N23+N27+N36)</f>
        <v>10000</v>
      </c>
    </row>
    <row r="19" spans="1:14" ht="12.75">
      <c r="A19" s="85">
        <v>321</v>
      </c>
      <c r="B19" s="86" t="s">
        <v>26</v>
      </c>
      <c r="C19" s="91">
        <f>SUM(C20+C21+C22)</f>
        <v>296200</v>
      </c>
      <c r="D19" s="91">
        <f>SUM(D20+D21+D22)</f>
        <v>311200</v>
      </c>
      <c r="E19" s="91">
        <f aca="true" t="shared" si="6" ref="E19:M19">SUM(E20+E21+E22)</f>
        <v>288000</v>
      </c>
      <c r="F19" s="91">
        <f>SUM(F20+F21+F22)</f>
        <v>305500</v>
      </c>
      <c r="G19" s="91">
        <f t="shared" si="6"/>
        <v>1000</v>
      </c>
      <c r="H19" s="91">
        <f>SUM(H20+H21+H22)</f>
        <v>500</v>
      </c>
      <c r="I19" s="91">
        <f t="shared" si="6"/>
        <v>0</v>
      </c>
      <c r="J19" s="91">
        <f>SUM(J20+J21+J22)</f>
        <v>0</v>
      </c>
      <c r="K19" s="91">
        <f t="shared" si="6"/>
        <v>1200</v>
      </c>
      <c r="L19" s="91">
        <f>SUM(L20+L21+L22)</f>
        <v>1200</v>
      </c>
      <c r="M19" s="91">
        <f t="shared" si="6"/>
        <v>6000</v>
      </c>
      <c r="N19" s="91">
        <f>SUM(N20+N21+N22)</f>
        <v>4000</v>
      </c>
    </row>
    <row r="20" spans="1:14" ht="12.75">
      <c r="A20" s="88">
        <v>3211</v>
      </c>
      <c r="B20" s="87" t="s">
        <v>52</v>
      </c>
      <c r="C20" s="93">
        <v>43200</v>
      </c>
      <c r="D20" s="93">
        <v>28700</v>
      </c>
      <c r="E20" s="93">
        <v>35000</v>
      </c>
      <c r="F20" s="93">
        <v>23000</v>
      </c>
      <c r="G20" s="93">
        <v>1000</v>
      </c>
      <c r="H20" s="93">
        <v>500</v>
      </c>
      <c r="I20" s="93">
        <v>0</v>
      </c>
      <c r="J20" s="93">
        <v>0</v>
      </c>
      <c r="K20" s="93">
        <v>1200</v>
      </c>
      <c r="L20" s="93">
        <v>1200</v>
      </c>
      <c r="M20" s="93">
        <v>6000</v>
      </c>
      <c r="N20" s="93">
        <v>4000</v>
      </c>
    </row>
    <row r="21" spans="1:14" ht="12.75">
      <c r="A21" s="88">
        <v>3212</v>
      </c>
      <c r="B21" s="87" t="s">
        <v>53</v>
      </c>
      <c r="C21" s="93">
        <v>250000</v>
      </c>
      <c r="D21" s="93">
        <v>280500</v>
      </c>
      <c r="E21" s="93">
        <v>250000</v>
      </c>
      <c r="F21" s="93">
        <v>280500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</row>
    <row r="22" spans="1:14" ht="12.75">
      <c r="A22" s="88">
        <v>3213</v>
      </c>
      <c r="B22" s="87" t="s">
        <v>54</v>
      </c>
      <c r="C22" s="93">
        <v>3000</v>
      </c>
      <c r="D22" s="93">
        <v>2000</v>
      </c>
      <c r="E22" s="93">
        <v>3000</v>
      </c>
      <c r="F22" s="93">
        <v>2000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</row>
    <row r="23" spans="1:14" ht="12.75">
      <c r="A23" s="85">
        <v>322</v>
      </c>
      <c r="B23" s="86" t="s">
        <v>27</v>
      </c>
      <c r="C23" s="91">
        <f>SUM(C24+C25+C26)</f>
        <v>171000</v>
      </c>
      <c r="D23" s="91">
        <f>SUM(D24+D25+D26)</f>
        <v>137905</v>
      </c>
      <c r="E23" s="91">
        <f aca="true" t="shared" si="7" ref="E23:M23">SUM(E24+E25+E26)</f>
        <v>151500</v>
      </c>
      <c r="F23" s="91">
        <f>SUM(F24+F25+F26)</f>
        <v>118905</v>
      </c>
      <c r="G23" s="91">
        <f t="shared" si="7"/>
        <v>11000</v>
      </c>
      <c r="H23" s="91">
        <f>SUM(H24+H25+H26)</f>
        <v>8500</v>
      </c>
      <c r="I23" s="91">
        <f t="shared" si="7"/>
        <v>0</v>
      </c>
      <c r="J23" s="91">
        <f>SUM(J24+J25+J26)</f>
        <v>0</v>
      </c>
      <c r="K23" s="91">
        <f t="shared" si="7"/>
        <v>5500</v>
      </c>
      <c r="L23" s="91">
        <f>SUM(L24+L25+L26)</f>
        <v>5500</v>
      </c>
      <c r="M23" s="91">
        <f t="shared" si="7"/>
        <v>3000</v>
      </c>
      <c r="N23" s="91">
        <f>SUM(N24+N25+N26)</f>
        <v>5000</v>
      </c>
    </row>
    <row r="24" spans="1:14" ht="12.75">
      <c r="A24" s="88">
        <v>3221</v>
      </c>
      <c r="B24" s="87" t="s">
        <v>55</v>
      </c>
      <c r="C24" s="93">
        <v>64000</v>
      </c>
      <c r="D24" s="93">
        <v>59405</v>
      </c>
      <c r="E24" s="93">
        <v>61500</v>
      </c>
      <c r="F24" s="93">
        <v>55405</v>
      </c>
      <c r="G24" s="93">
        <v>1000</v>
      </c>
      <c r="H24" s="93">
        <v>500</v>
      </c>
      <c r="I24" s="93">
        <v>0</v>
      </c>
      <c r="J24" s="93">
        <v>0</v>
      </c>
      <c r="K24" s="93">
        <v>500</v>
      </c>
      <c r="L24" s="93">
        <v>500</v>
      </c>
      <c r="M24" s="93">
        <v>1000</v>
      </c>
      <c r="N24" s="93">
        <v>3000</v>
      </c>
    </row>
    <row r="25" spans="1:14" ht="12.75">
      <c r="A25" s="88">
        <v>3223</v>
      </c>
      <c r="B25" s="87" t="s">
        <v>56</v>
      </c>
      <c r="C25" s="93">
        <v>92000</v>
      </c>
      <c r="D25" s="93">
        <v>64500</v>
      </c>
      <c r="E25" s="93">
        <v>90000</v>
      </c>
      <c r="F25" s="93">
        <v>63500</v>
      </c>
      <c r="G25" s="93">
        <v>2000</v>
      </c>
      <c r="H25" s="93">
        <v>1000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</row>
    <row r="26" spans="1:14" ht="12.75">
      <c r="A26" s="88">
        <v>3225</v>
      </c>
      <c r="B26" s="87" t="s">
        <v>57</v>
      </c>
      <c r="C26" s="93">
        <v>15000</v>
      </c>
      <c r="D26" s="93">
        <v>14000</v>
      </c>
      <c r="E26" s="93">
        <v>0</v>
      </c>
      <c r="F26" s="93">
        <v>0</v>
      </c>
      <c r="G26" s="93">
        <v>8000</v>
      </c>
      <c r="H26" s="93">
        <v>7000</v>
      </c>
      <c r="I26" s="93">
        <v>0</v>
      </c>
      <c r="J26" s="93">
        <v>0</v>
      </c>
      <c r="K26" s="93">
        <v>5000</v>
      </c>
      <c r="L26" s="93">
        <v>5000</v>
      </c>
      <c r="M26" s="93">
        <v>2000</v>
      </c>
      <c r="N26" s="93">
        <v>2000</v>
      </c>
    </row>
    <row r="27" spans="1:14" ht="12.75">
      <c r="A27" s="85">
        <v>323</v>
      </c>
      <c r="B27" s="86" t="s">
        <v>28</v>
      </c>
      <c r="C27" s="91">
        <f>SUM(C28+C29+C30+C31+C32+C33+C34+C35)</f>
        <v>140620</v>
      </c>
      <c r="D27" s="91">
        <f>SUM(D28+D29+D30+D31+D32+D33+D34+D35)</f>
        <v>157115</v>
      </c>
      <c r="E27" s="91">
        <f aca="true" t="shared" si="8" ref="E27:M27">SUM(E28+E29+E30+E31+E32+E34+E35)</f>
        <v>122420</v>
      </c>
      <c r="F27" s="91">
        <f>SUM(F28+F29+F30+F31+F32+F34+F35)</f>
        <v>119415</v>
      </c>
      <c r="G27" s="91">
        <f t="shared" si="8"/>
        <v>2000</v>
      </c>
      <c r="H27" s="91">
        <f>SUM(H28+H29+H30+H31+H32+H34+H35)</f>
        <v>1500</v>
      </c>
      <c r="I27" s="91">
        <f t="shared" si="8"/>
        <v>10000</v>
      </c>
      <c r="J27" s="91">
        <f>SUM(J28+J29+J30+J31+J32+J34+J35)</f>
        <v>5000</v>
      </c>
      <c r="K27" s="91">
        <f>SUM(K28+K29+K30+K31+K32+K33+K34+K35)</f>
        <v>6200</v>
      </c>
      <c r="L27" s="91">
        <f>SUM(L28+L29+L30+L31+L32+L33+L34+L35)</f>
        <v>31200</v>
      </c>
      <c r="M27" s="91">
        <f t="shared" si="8"/>
        <v>0</v>
      </c>
      <c r="N27" s="91">
        <f>SUM(N28+N29+N30+N31+N32+N34+N35)</f>
        <v>0</v>
      </c>
    </row>
    <row r="28" spans="1:14" ht="12.75">
      <c r="A28" s="88">
        <v>3231</v>
      </c>
      <c r="B28" s="87" t="s">
        <v>58</v>
      </c>
      <c r="C28" s="93">
        <v>28500</v>
      </c>
      <c r="D28" s="93">
        <v>19900</v>
      </c>
      <c r="E28" s="93">
        <v>13000</v>
      </c>
      <c r="F28" s="93">
        <v>9400</v>
      </c>
      <c r="G28" s="93">
        <v>500</v>
      </c>
      <c r="H28" s="93">
        <v>500</v>
      </c>
      <c r="I28" s="93">
        <v>10000</v>
      </c>
      <c r="J28" s="93">
        <v>5000</v>
      </c>
      <c r="K28" s="93">
        <v>5000</v>
      </c>
      <c r="L28" s="93">
        <v>5000</v>
      </c>
      <c r="M28" s="93">
        <v>0</v>
      </c>
      <c r="N28" s="93">
        <v>0</v>
      </c>
    </row>
    <row r="29" spans="1:14" ht="12.75">
      <c r="A29" s="88">
        <v>3232</v>
      </c>
      <c r="B29" s="87" t="s">
        <v>59</v>
      </c>
      <c r="C29" s="93">
        <v>22000</v>
      </c>
      <c r="D29" s="93">
        <v>25500</v>
      </c>
      <c r="E29" s="93">
        <v>22000</v>
      </c>
      <c r="F29" s="93">
        <v>25500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</row>
    <row r="30" spans="1:14" ht="12.75">
      <c r="A30" s="88">
        <v>3233</v>
      </c>
      <c r="B30" s="87" t="s">
        <v>60</v>
      </c>
      <c r="C30" s="93">
        <v>1920</v>
      </c>
      <c r="D30" s="93">
        <v>4846</v>
      </c>
      <c r="E30" s="93">
        <v>1920</v>
      </c>
      <c r="F30" s="93">
        <v>4846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</row>
    <row r="31" spans="1:14" ht="12.75">
      <c r="A31" s="88">
        <v>3234</v>
      </c>
      <c r="B31" s="87" t="s">
        <v>61</v>
      </c>
      <c r="C31" s="93">
        <v>42000</v>
      </c>
      <c r="D31" s="93">
        <v>35500</v>
      </c>
      <c r="E31" s="93">
        <v>41500</v>
      </c>
      <c r="F31" s="93">
        <v>35000</v>
      </c>
      <c r="G31" s="93">
        <v>500</v>
      </c>
      <c r="H31" s="93">
        <v>500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</row>
    <row r="32" spans="1:14" ht="12.75">
      <c r="A32" s="88">
        <v>3236</v>
      </c>
      <c r="B32" s="87" t="s">
        <v>62</v>
      </c>
      <c r="C32" s="93">
        <v>7000</v>
      </c>
      <c r="D32" s="93">
        <v>7000</v>
      </c>
      <c r="E32" s="93">
        <v>7000</v>
      </c>
      <c r="F32" s="93">
        <v>7000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</row>
    <row r="33" spans="1:14" ht="12.75">
      <c r="A33" s="88">
        <v>3237</v>
      </c>
      <c r="B33" s="87" t="s">
        <v>93</v>
      </c>
      <c r="C33" s="93">
        <v>700</v>
      </c>
      <c r="D33" s="93">
        <v>25700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700</v>
      </c>
      <c r="L33" s="93">
        <v>25700</v>
      </c>
      <c r="M33" s="93">
        <v>0</v>
      </c>
      <c r="N33" s="93">
        <v>0</v>
      </c>
    </row>
    <row r="34" spans="1:14" ht="12.75">
      <c r="A34" s="88">
        <v>3238</v>
      </c>
      <c r="B34" s="87" t="s">
        <v>63</v>
      </c>
      <c r="C34" s="93">
        <v>19000</v>
      </c>
      <c r="D34" s="93">
        <v>22669</v>
      </c>
      <c r="E34" s="93">
        <v>19000</v>
      </c>
      <c r="F34" s="93">
        <v>22669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</row>
    <row r="35" spans="1:14" ht="12.75">
      <c r="A35" s="88">
        <v>3239</v>
      </c>
      <c r="B35" s="87" t="s">
        <v>64</v>
      </c>
      <c r="C35" s="93">
        <v>19500</v>
      </c>
      <c r="D35" s="93">
        <v>16000</v>
      </c>
      <c r="E35" s="93">
        <v>18000</v>
      </c>
      <c r="F35" s="93">
        <v>15000</v>
      </c>
      <c r="G35" s="93">
        <v>1000</v>
      </c>
      <c r="H35" s="93">
        <v>500</v>
      </c>
      <c r="I35" s="93">
        <v>0</v>
      </c>
      <c r="J35" s="93">
        <v>0</v>
      </c>
      <c r="K35" s="93">
        <v>500</v>
      </c>
      <c r="L35" s="93">
        <v>500</v>
      </c>
      <c r="M35" s="93">
        <v>0</v>
      </c>
      <c r="N35" s="93">
        <v>0</v>
      </c>
    </row>
    <row r="36" spans="1:14" ht="12.75">
      <c r="A36" s="85">
        <v>329</v>
      </c>
      <c r="B36" s="86" t="s">
        <v>67</v>
      </c>
      <c r="C36" s="91">
        <f>SUM(C37+C38+C39+C40+C41)</f>
        <v>25250</v>
      </c>
      <c r="D36" s="91">
        <f>SUM(D37+D38+D39+D40+D41)</f>
        <v>81850</v>
      </c>
      <c r="E36" s="91">
        <f>SUM(E37+E38+E39+E40+E41)</f>
        <v>18950</v>
      </c>
      <c r="F36" s="91">
        <f>SUM(F37+F38+F41)</f>
        <v>8450</v>
      </c>
      <c r="G36" s="91">
        <f aca="true" t="shared" si="9" ref="G36:M36">SUM(G37+G39+G41)</f>
        <v>1000</v>
      </c>
      <c r="H36" s="91">
        <f>SUM(H37+H39+H41)</f>
        <v>800</v>
      </c>
      <c r="I36" s="91">
        <f t="shared" si="9"/>
        <v>4000</v>
      </c>
      <c r="J36" s="91">
        <f>SUM(J37+J39+J41)</f>
        <v>3000</v>
      </c>
      <c r="K36" s="91">
        <f t="shared" si="9"/>
        <v>300</v>
      </c>
      <c r="L36" s="91">
        <f>SUM(L38+L39+L40+L41)</f>
        <v>68600</v>
      </c>
      <c r="M36" s="91">
        <f t="shared" si="9"/>
        <v>1000</v>
      </c>
      <c r="N36" s="91">
        <f>SUM(N37+N39+N41)</f>
        <v>1000</v>
      </c>
    </row>
    <row r="37" spans="1:14" ht="12.75">
      <c r="A37" s="88">
        <v>3293</v>
      </c>
      <c r="B37" s="87" t="s">
        <v>65</v>
      </c>
      <c r="C37" s="93">
        <v>8000</v>
      </c>
      <c r="D37" s="93">
        <v>500</v>
      </c>
      <c r="E37" s="93">
        <v>8000</v>
      </c>
      <c r="F37" s="93">
        <v>500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</row>
    <row r="38" spans="1:14" ht="12.75">
      <c r="A38" s="88">
        <v>3294</v>
      </c>
      <c r="B38" s="87" t="s">
        <v>66</v>
      </c>
      <c r="C38" s="93">
        <v>250</v>
      </c>
      <c r="D38" s="93">
        <v>250</v>
      </c>
      <c r="E38" s="93">
        <v>250</v>
      </c>
      <c r="F38" s="93">
        <v>250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</row>
    <row r="39" spans="1:14" ht="12.75">
      <c r="A39" s="88">
        <v>3295</v>
      </c>
      <c r="B39" s="87" t="s">
        <v>126</v>
      </c>
      <c r="C39" s="93">
        <v>0</v>
      </c>
      <c r="D39" s="93">
        <v>16700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16700</v>
      </c>
      <c r="M39" s="93">
        <v>0</v>
      </c>
      <c r="N39" s="93">
        <v>0</v>
      </c>
    </row>
    <row r="40" spans="1:14" ht="12.75">
      <c r="A40" s="88">
        <v>3296</v>
      </c>
      <c r="B40" s="87" t="s">
        <v>127</v>
      </c>
      <c r="C40" s="93">
        <v>0</v>
      </c>
      <c r="D40" s="93">
        <v>51600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51600</v>
      </c>
      <c r="M40" s="93"/>
      <c r="N40" s="93"/>
    </row>
    <row r="41" spans="1:14" ht="12.75">
      <c r="A41" s="88">
        <v>3299</v>
      </c>
      <c r="B41" s="87" t="s">
        <v>29</v>
      </c>
      <c r="C41" s="93">
        <v>17000</v>
      </c>
      <c r="D41" s="93">
        <v>12800</v>
      </c>
      <c r="E41" s="93">
        <v>10700</v>
      </c>
      <c r="F41" s="93">
        <v>7700</v>
      </c>
      <c r="G41" s="93">
        <v>1000</v>
      </c>
      <c r="H41" s="93">
        <v>800</v>
      </c>
      <c r="I41" s="93">
        <v>4000</v>
      </c>
      <c r="J41" s="93">
        <v>3000</v>
      </c>
      <c r="K41" s="93">
        <v>300</v>
      </c>
      <c r="L41" s="93">
        <v>300</v>
      </c>
      <c r="M41" s="93">
        <v>1000</v>
      </c>
      <c r="N41" s="93">
        <v>1000</v>
      </c>
    </row>
    <row r="42" spans="1:14" s="6" customFormat="1" ht="12.75">
      <c r="A42" s="85">
        <v>34</v>
      </c>
      <c r="B42" s="86" t="s">
        <v>30</v>
      </c>
      <c r="C42" s="91">
        <f>SUM(C43:C43)</f>
        <v>2500</v>
      </c>
      <c r="D42" s="91">
        <f>SUM(D43:D43)</f>
        <v>28500</v>
      </c>
      <c r="E42" s="91">
        <f aca="true" t="shared" si="10" ref="E42:N42">SUM(E43:E43)</f>
        <v>2500</v>
      </c>
      <c r="F42" s="91">
        <f t="shared" si="10"/>
        <v>3200</v>
      </c>
      <c r="G42" s="91">
        <f t="shared" si="10"/>
        <v>0</v>
      </c>
      <c r="H42" s="91">
        <f t="shared" si="10"/>
        <v>200</v>
      </c>
      <c r="I42" s="91">
        <f t="shared" si="10"/>
        <v>0</v>
      </c>
      <c r="J42" s="91">
        <f t="shared" si="10"/>
        <v>0</v>
      </c>
      <c r="K42" s="91">
        <f t="shared" si="10"/>
        <v>0</v>
      </c>
      <c r="L42" s="91">
        <f t="shared" si="10"/>
        <v>25100</v>
      </c>
      <c r="M42" s="91">
        <f t="shared" si="10"/>
        <v>0</v>
      </c>
      <c r="N42" s="91">
        <f t="shared" si="10"/>
        <v>0</v>
      </c>
    </row>
    <row r="43" spans="1:14" ht="12.75">
      <c r="A43" s="85">
        <v>343</v>
      </c>
      <c r="B43" s="86" t="s">
        <v>31</v>
      </c>
      <c r="C43" s="91">
        <f>SUM(C44+C45)</f>
        <v>2500</v>
      </c>
      <c r="D43" s="91">
        <f>SUM(D44+D45)</f>
        <v>28500</v>
      </c>
      <c r="E43" s="91">
        <f>SUM(E44+E45)</f>
        <v>2500</v>
      </c>
      <c r="F43" s="91">
        <f>SUM(F44+F45)</f>
        <v>3200</v>
      </c>
      <c r="G43" s="91">
        <f aca="true" t="shared" si="11" ref="G43:N43">SUM(G45:G45)</f>
        <v>0</v>
      </c>
      <c r="H43" s="91">
        <f t="shared" si="11"/>
        <v>200</v>
      </c>
      <c r="I43" s="91">
        <f t="shared" si="11"/>
        <v>0</v>
      </c>
      <c r="J43" s="91">
        <f t="shared" si="11"/>
        <v>0</v>
      </c>
      <c r="K43" s="91">
        <f t="shared" si="11"/>
        <v>0</v>
      </c>
      <c r="L43" s="91">
        <f t="shared" si="11"/>
        <v>25100</v>
      </c>
      <c r="M43" s="91">
        <f t="shared" si="11"/>
        <v>0</v>
      </c>
      <c r="N43" s="91">
        <f t="shared" si="11"/>
        <v>0</v>
      </c>
    </row>
    <row r="44" spans="1:14" ht="12.75">
      <c r="A44" s="88">
        <v>3431</v>
      </c>
      <c r="B44" s="87" t="s">
        <v>68</v>
      </c>
      <c r="C44" s="93">
        <v>2500</v>
      </c>
      <c r="D44" s="93">
        <v>3180</v>
      </c>
      <c r="E44" s="93">
        <v>2500</v>
      </c>
      <c r="F44" s="93">
        <v>3180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</row>
    <row r="45" spans="1:14" ht="12.75">
      <c r="A45" s="88">
        <v>3433</v>
      </c>
      <c r="B45" s="87" t="s">
        <v>107</v>
      </c>
      <c r="C45" s="93">
        <v>0</v>
      </c>
      <c r="D45" s="93">
        <v>25320</v>
      </c>
      <c r="E45" s="93">
        <v>0</v>
      </c>
      <c r="F45" s="93">
        <v>20</v>
      </c>
      <c r="G45" s="93">
        <v>0</v>
      </c>
      <c r="H45" s="93">
        <v>200</v>
      </c>
      <c r="I45" s="93">
        <v>0</v>
      </c>
      <c r="J45" s="93">
        <v>0</v>
      </c>
      <c r="K45" s="93">
        <v>0</v>
      </c>
      <c r="L45" s="93">
        <v>25100</v>
      </c>
      <c r="M45" s="93">
        <v>0</v>
      </c>
      <c r="N45" s="93">
        <v>0</v>
      </c>
    </row>
    <row r="46" spans="1:14" s="6" customFormat="1" ht="26.25">
      <c r="A46" s="85">
        <v>4</v>
      </c>
      <c r="B46" s="86" t="s">
        <v>33</v>
      </c>
      <c r="C46" s="92">
        <f>SUM(C47:C47)</f>
        <v>34000</v>
      </c>
      <c r="D46" s="92">
        <f>SUM(D47:D47)</f>
        <v>29500</v>
      </c>
      <c r="E46" s="92">
        <f aca="true" t="shared" si="12" ref="E46:N46">SUM(E47:E47)</f>
        <v>0</v>
      </c>
      <c r="F46" s="92">
        <f t="shared" si="12"/>
        <v>0</v>
      </c>
      <c r="G46" s="92">
        <f t="shared" si="12"/>
        <v>13000</v>
      </c>
      <c r="H46" s="92">
        <f t="shared" si="12"/>
        <v>3500</v>
      </c>
      <c r="I46" s="92">
        <f t="shared" si="12"/>
        <v>0</v>
      </c>
      <c r="J46" s="92">
        <f t="shared" si="12"/>
        <v>0</v>
      </c>
      <c r="K46" s="92">
        <f t="shared" si="12"/>
        <v>15000</v>
      </c>
      <c r="L46" s="92">
        <f t="shared" si="12"/>
        <v>15000</v>
      </c>
      <c r="M46" s="92">
        <f t="shared" si="12"/>
        <v>6000</v>
      </c>
      <c r="N46" s="92">
        <f t="shared" si="12"/>
        <v>6000</v>
      </c>
    </row>
    <row r="47" spans="1:14" s="6" customFormat="1" ht="26.25">
      <c r="A47" s="85">
        <v>42</v>
      </c>
      <c r="B47" s="86" t="s">
        <v>34</v>
      </c>
      <c r="C47" s="92">
        <f>SUM(C48+C51)</f>
        <v>34000</v>
      </c>
      <c r="D47" s="92">
        <f>SUM(D48+D51)</f>
        <v>29500</v>
      </c>
      <c r="E47" s="92">
        <f aca="true" t="shared" si="13" ref="E47:M47">SUM(E48+E51)</f>
        <v>0</v>
      </c>
      <c r="F47" s="92">
        <f>SUM(F48+F51)</f>
        <v>0</v>
      </c>
      <c r="G47" s="92">
        <f t="shared" si="13"/>
        <v>13000</v>
      </c>
      <c r="H47" s="92">
        <f>SUM(H48+H51)</f>
        <v>3500</v>
      </c>
      <c r="I47" s="92">
        <f t="shared" si="13"/>
        <v>0</v>
      </c>
      <c r="J47" s="92">
        <f>SUM(J48+J51)</f>
        <v>0</v>
      </c>
      <c r="K47" s="91">
        <f>SUM(K48:K48)</f>
        <v>15000</v>
      </c>
      <c r="L47" s="91">
        <f>SUM(L48:L48)</f>
        <v>15000</v>
      </c>
      <c r="M47" s="92">
        <f t="shared" si="13"/>
        <v>6000</v>
      </c>
      <c r="N47" s="92">
        <f>SUM(N48+N51)</f>
        <v>6000</v>
      </c>
    </row>
    <row r="48" spans="1:14" ht="12.75">
      <c r="A48" s="85">
        <v>422</v>
      </c>
      <c r="B48" s="86" t="s">
        <v>32</v>
      </c>
      <c r="C48" s="91">
        <f>SUM(C49+C50)</f>
        <v>32000</v>
      </c>
      <c r="D48" s="91">
        <f>SUM(D49+D50)</f>
        <v>23000</v>
      </c>
      <c r="E48" s="91">
        <f aca="true" t="shared" si="14" ref="E48:J48">SUM(E50:E50)</f>
        <v>0</v>
      </c>
      <c r="F48" s="91">
        <f t="shared" si="14"/>
        <v>0</v>
      </c>
      <c r="G48" s="91">
        <f>SUM(G49+G50)</f>
        <v>12000</v>
      </c>
      <c r="H48" s="91">
        <f>SUM(H49+H50)</f>
        <v>3000</v>
      </c>
      <c r="I48" s="91">
        <f t="shared" si="14"/>
        <v>0</v>
      </c>
      <c r="J48" s="91">
        <f t="shared" si="14"/>
        <v>0</v>
      </c>
      <c r="K48" s="91">
        <f>SUM(K49+K50)</f>
        <v>15000</v>
      </c>
      <c r="L48" s="91">
        <f>SUM(L49+L50)</f>
        <v>15000</v>
      </c>
      <c r="M48" s="91">
        <f>SUM(M49+M50)</f>
        <v>5000</v>
      </c>
      <c r="N48" s="91">
        <f>SUM(N49+N50)</f>
        <v>5000</v>
      </c>
    </row>
    <row r="49" spans="1:14" ht="12.75">
      <c r="A49" s="88">
        <v>4221</v>
      </c>
      <c r="B49" s="87" t="s">
        <v>69</v>
      </c>
      <c r="C49" s="93">
        <v>27000</v>
      </c>
      <c r="D49" s="93">
        <v>18000</v>
      </c>
      <c r="E49" s="93">
        <v>0</v>
      </c>
      <c r="F49" s="93">
        <v>0</v>
      </c>
      <c r="G49" s="93">
        <v>12000</v>
      </c>
      <c r="H49" s="93">
        <v>3000</v>
      </c>
      <c r="I49" s="93"/>
      <c r="J49" s="93"/>
      <c r="K49" s="93">
        <v>10000</v>
      </c>
      <c r="L49" s="93">
        <v>10000</v>
      </c>
      <c r="M49" s="93">
        <v>5000</v>
      </c>
      <c r="N49" s="93">
        <v>5000</v>
      </c>
    </row>
    <row r="50" spans="1:14" ht="12.75">
      <c r="A50" s="88">
        <v>4226</v>
      </c>
      <c r="B50" s="87" t="s">
        <v>108</v>
      </c>
      <c r="C50" s="93">
        <v>5000</v>
      </c>
      <c r="D50" s="93">
        <v>5000</v>
      </c>
      <c r="E50" s="93">
        <v>0</v>
      </c>
      <c r="F50" s="93">
        <v>0</v>
      </c>
      <c r="G50" s="93">
        <v>0</v>
      </c>
      <c r="H50" s="93">
        <v>0</v>
      </c>
      <c r="I50" s="93"/>
      <c r="J50" s="93"/>
      <c r="K50" s="93">
        <v>5000</v>
      </c>
      <c r="L50" s="93">
        <v>5000</v>
      </c>
      <c r="M50" s="93">
        <v>0</v>
      </c>
      <c r="N50" s="93">
        <v>0</v>
      </c>
    </row>
    <row r="51" spans="1:14" ht="26.25">
      <c r="A51" s="85">
        <v>424</v>
      </c>
      <c r="B51" s="86" t="s">
        <v>35</v>
      </c>
      <c r="C51" s="91">
        <f>SUM(C52:C52)</f>
        <v>2000</v>
      </c>
      <c r="D51" s="91">
        <f>SUM(D52:D52)</f>
        <v>6500</v>
      </c>
      <c r="E51" s="91">
        <f aca="true" t="shared" si="15" ref="E51:N51">SUM(E52:E52)</f>
        <v>0</v>
      </c>
      <c r="F51" s="91">
        <f t="shared" si="15"/>
        <v>0</v>
      </c>
      <c r="G51" s="91">
        <f t="shared" si="15"/>
        <v>1000</v>
      </c>
      <c r="H51" s="91">
        <f t="shared" si="15"/>
        <v>500</v>
      </c>
      <c r="I51" s="91">
        <f t="shared" si="15"/>
        <v>0</v>
      </c>
      <c r="J51" s="91">
        <f t="shared" si="15"/>
        <v>0</v>
      </c>
      <c r="K51" s="91">
        <f t="shared" si="15"/>
        <v>0</v>
      </c>
      <c r="L51" s="91">
        <f t="shared" si="15"/>
        <v>5000</v>
      </c>
      <c r="M51" s="91">
        <f t="shared" si="15"/>
        <v>1000</v>
      </c>
      <c r="N51" s="91">
        <f t="shared" si="15"/>
        <v>1000</v>
      </c>
    </row>
    <row r="52" spans="1:14" ht="12.75">
      <c r="A52" s="88">
        <v>4241</v>
      </c>
      <c r="B52" s="87" t="s">
        <v>70</v>
      </c>
      <c r="C52" s="93">
        <v>2000</v>
      </c>
      <c r="D52" s="93">
        <v>6500</v>
      </c>
      <c r="E52" s="93">
        <v>0</v>
      </c>
      <c r="F52" s="93">
        <v>0</v>
      </c>
      <c r="G52" s="93">
        <v>1000</v>
      </c>
      <c r="H52" s="93">
        <v>500</v>
      </c>
      <c r="I52" s="93"/>
      <c r="J52" s="93"/>
      <c r="K52" s="93">
        <v>0</v>
      </c>
      <c r="L52" s="93">
        <v>5000</v>
      </c>
      <c r="M52" s="93">
        <v>1000</v>
      </c>
      <c r="N52" s="93">
        <v>1000</v>
      </c>
    </row>
    <row r="53" spans="1:14" ht="12.75">
      <c r="A53" s="88"/>
      <c r="B53" s="86" t="s">
        <v>71</v>
      </c>
      <c r="C53" s="91">
        <f aca="true" t="shared" si="16" ref="C53:N53">SUM(C9+C18+C42+C46)</f>
        <v>5265590</v>
      </c>
      <c r="D53" s="91">
        <f t="shared" si="16"/>
        <v>5423690</v>
      </c>
      <c r="E53" s="91">
        <f t="shared" si="16"/>
        <v>583370</v>
      </c>
      <c r="F53" s="91">
        <f t="shared" si="16"/>
        <v>555470</v>
      </c>
      <c r="G53" s="91">
        <f t="shared" si="16"/>
        <v>28000</v>
      </c>
      <c r="H53" s="91">
        <f t="shared" si="16"/>
        <v>15000</v>
      </c>
      <c r="I53" s="91">
        <f t="shared" si="16"/>
        <v>14000</v>
      </c>
      <c r="J53" s="91">
        <f t="shared" si="16"/>
        <v>8000</v>
      </c>
      <c r="K53" s="91">
        <f t="shared" si="16"/>
        <v>4624220</v>
      </c>
      <c r="L53" s="91">
        <f>SUM(L9+L18+L42+L46+L51)</f>
        <v>4829220</v>
      </c>
      <c r="M53" s="91">
        <f t="shared" si="16"/>
        <v>16000</v>
      </c>
      <c r="N53" s="91">
        <f t="shared" si="16"/>
        <v>16000</v>
      </c>
    </row>
    <row r="54" spans="1:14" ht="12.75">
      <c r="A54" s="88"/>
      <c r="B54" s="86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ht="26.25">
      <c r="A55" s="89" t="s">
        <v>39</v>
      </c>
      <c r="B55" s="86" t="s">
        <v>95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2.75">
      <c r="A56" s="85">
        <v>3</v>
      </c>
      <c r="B56" s="86" t="s">
        <v>20</v>
      </c>
      <c r="C56" s="91">
        <f>SUM(C57:C57)</f>
        <v>15000</v>
      </c>
      <c r="D56" s="91">
        <f>SUM(D57:D57)</f>
        <v>0</v>
      </c>
      <c r="E56" s="91">
        <f>SUM(E57:E57)</f>
        <v>15000</v>
      </c>
      <c r="F56" s="91">
        <f>SUM(F57:F57)</f>
        <v>0</v>
      </c>
      <c r="G56" s="91">
        <f aca="true" t="shared" si="17" ref="G56:N56">SUM(G57:G57)</f>
        <v>0</v>
      </c>
      <c r="H56" s="91">
        <f t="shared" si="17"/>
        <v>0</v>
      </c>
      <c r="I56" s="91">
        <f t="shared" si="17"/>
        <v>0</v>
      </c>
      <c r="J56" s="91">
        <f t="shared" si="17"/>
        <v>0</v>
      </c>
      <c r="K56" s="91">
        <f t="shared" si="17"/>
        <v>0</v>
      </c>
      <c r="L56" s="91">
        <f t="shared" si="17"/>
        <v>0</v>
      </c>
      <c r="M56" s="91">
        <f t="shared" si="17"/>
        <v>0</v>
      </c>
      <c r="N56" s="91">
        <f t="shared" si="17"/>
        <v>0</v>
      </c>
    </row>
    <row r="57" spans="1:14" ht="12.75">
      <c r="A57" s="85">
        <v>32</v>
      </c>
      <c r="B57" s="86" t="s">
        <v>25</v>
      </c>
      <c r="C57" s="91">
        <f>SUM(C58+C60)</f>
        <v>15000</v>
      </c>
      <c r="D57" s="91">
        <f>SUM(D58+D60)</f>
        <v>0</v>
      </c>
      <c r="E57" s="91">
        <f>SUM(E58+E60)</f>
        <v>15000</v>
      </c>
      <c r="F57" s="91">
        <f>SUM(F58+F60)</f>
        <v>0</v>
      </c>
      <c r="G57" s="91"/>
      <c r="H57" s="91"/>
      <c r="I57" s="91"/>
      <c r="J57" s="91"/>
      <c r="K57" s="91"/>
      <c r="L57" s="91"/>
      <c r="M57" s="91"/>
      <c r="N57" s="91"/>
    </row>
    <row r="58" spans="1:14" ht="12.75">
      <c r="A58" s="85">
        <v>322</v>
      </c>
      <c r="B58" s="86" t="s">
        <v>27</v>
      </c>
      <c r="C58" s="91">
        <f>SUM(C59:C59)</f>
        <v>5000</v>
      </c>
      <c r="D58" s="91">
        <f>SUM(D59:D59)</f>
        <v>0</v>
      </c>
      <c r="E58" s="91">
        <f>SUM(E59:E59)</f>
        <v>5000</v>
      </c>
      <c r="F58" s="91">
        <f>SUM(F59:F59)</f>
        <v>0</v>
      </c>
      <c r="G58" s="91"/>
      <c r="H58" s="91"/>
      <c r="I58" s="91"/>
      <c r="J58" s="91"/>
      <c r="K58" s="91"/>
      <c r="L58" s="91"/>
      <c r="M58" s="91"/>
      <c r="N58" s="91"/>
    </row>
    <row r="59" spans="1:14" ht="12.75">
      <c r="A59" s="88">
        <v>3223</v>
      </c>
      <c r="B59" s="87" t="s">
        <v>56</v>
      </c>
      <c r="C59" s="93">
        <v>5000</v>
      </c>
      <c r="D59" s="93"/>
      <c r="E59" s="93">
        <v>5000</v>
      </c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2.75">
      <c r="A60" s="85">
        <v>323</v>
      </c>
      <c r="B60" s="86" t="s">
        <v>28</v>
      </c>
      <c r="C60" s="91">
        <f>SUM(C61:C62)</f>
        <v>10000</v>
      </c>
      <c r="D60" s="91">
        <f>SUM(D61:D62)</f>
        <v>0</v>
      </c>
      <c r="E60" s="91">
        <f>SUM(E61:E62)</f>
        <v>10000</v>
      </c>
      <c r="F60" s="91">
        <f>SUM(F61:F62)</f>
        <v>0</v>
      </c>
      <c r="G60" s="93"/>
      <c r="H60" s="93"/>
      <c r="I60" s="93"/>
      <c r="J60" s="93"/>
      <c r="K60" s="93"/>
      <c r="L60" s="93"/>
      <c r="M60" s="93"/>
      <c r="N60" s="93"/>
    </row>
    <row r="61" spans="1:14" ht="12.75">
      <c r="A61" s="88">
        <v>3231</v>
      </c>
      <c r="B61" s="87" t="s">
        <v>96</v>
      </c>
      <c r="C61" s="93">
        <v>5000</v>
      </c>
      <c r="D61" s="93"/>
      <c r="E61" s="93">
        <v>5000</v>
      </c>
      <c r="F61" s="93"/>
      <c r="G61" s="93"/>
      <c r="H61" s="93"/>
      <c r="I61" s="93"/>
      <c r="J61" s="93"/>
      <c r="K61" s="93"/>
      <c r="L61" s="93"/>
      <c r="M61" s="93"/>
      <c r="N61" s="93"/>
    </row>
    <row r="62" spans="1:14" ht="12.75">
      <c r="A62" s="88">
        <v>3238</v>
      </c>
      <c r="B62" s="87" t="s">
        <v>63</v>
      </c>
      <c r="C62" s="93">
        <v>5000</v>
      </c>
      <c r="D62" s="93"/>
      <c r="E62" s="93">
        <v>5000</v>
      </c>
      <c r="F62" s="93"/>
      <c r="G62" s="93"/>
      <c r="H62" s="93"/>
      <c r="I62" s="93"/>
      <c r="J62" s="93"/>
      <c r="K62" s="93"/>
      <c r="L62" s="93"/>
      <c r="M62" s="93"/>
      <c r="N62" s="93"/>
    </row>
    <row r="63" spans="1:14" ht="12.75">
      <c r="A63" s="88"/>
      <c r="B63" s="86" t="s">
        <v>71</v>
      </c>
      <c r="C63" s="91">
        <f>SUM(C58+C60)</f>
        <v>15000</v>
      </c>
      <c r="D63" s="91">
        <f>SUM(D58+D60)</f>
        <v>0</v>
      </c>
      <c r="E63" s="91">
        <f>SUM(E58+E60)</f>
        <v>15000</v>
      </c>
      <c r="F63" s="91">
        <f>SUM(F58+F60)</f>
        <v>0</v>
      </c>
      <c r="G63" s="91">
        <f aca="true" t="shared" si="18" ref="G63:M63">SUM(G65:G65)</f>
        <v>0</v>
      </c>
      <c r="H63" s="91">
        <f>SUM(H65:H65)</f>
        <v>0</v>
      </c>
      <c r="I63" s="91">
        <f t="shared" si="18"/>
        <v>0</v>
      </c>
      <c r="J63" s="91">
        <f>SUM(J65:J65)</f>
        <v>0</v>
      </c>
      <c r="K63" s="91">
        <f t="shared" si="18"/>
        <v>0</v>
      </c>
      <c r="L63" s="91">
        <f>SUM(L65:L65)</f>
        <v>0</v>
      </c>
      <c r="M63" s="91">
        <f t="shared" si="18"/>
        <v>0</v>
      </c>
      <c r="N63" s="91">
        <f>SUM(N65:N65)</f>
        <v>0</v>
      </c>
    </row>
    <row r="64" spans="1:14" ht="12.75">
      <c r="A64" s="88"/>
      <c r="B64" s="86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2.75">
      <c r="A65" s="88"/>
      <c r="B65" s="8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26.25">
      <c r="A66" s="89" t="s">
        <v>39</v>
      </c>
      <c r="B66" s="86" t="s">
        <v>89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14" ht="12.75">
      <c r="A67" s="85">
        <v>3</v>
      </c>
      <c r="B67" s="86" t="s">
        <v>20</v>
      </c>
      <c r="C67" s="91">
        <v>6000</v>
      </c>
      <c r="D67" s="91">
        <f>SUM(D68+D85+D73)</f>
        <v>6482</v>
      </c>
      <c r="E67" s="91">
        <f>SUM(E68+E85+E73)</f>
        <v>6000</v>
      </c>
      <c r="F67" s="91">
        <f>SUM(F68+F85+F73)</f>
        <v>6482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</row>
    <row r="68" spans="1:14" ht="12.75">
      <c r="A68" s="85">
        <v>32</v>
      </c>
      <c r="B68" s="86" t="s">
        <v>25</v>
      </c>
      <c r="C68" s="91">
        <v>6000</v>
      </c>
      <c r="D68" s="91">
        <f>SUM(D69+D71)</f>
        <v>6482</v>
      </c>
      <c r="E68" s="91">
        <f>SUM(E69+E71)</f>
        <v>5000</v>
      </c>
      <c r="F68" s="91">
        <f>SUM(F69+F71)</f>
        <v>6482</v>
      </c>
      <c r="G68" s="93"/>
      <c r="H68" s="93"/>
      <c r="I68" s="93"/>
      <c r="J68" s="93"/>
      <c r="K68" s="93"/>
      <c r="L68" s="93"/>
      <c r="M68" s="93"/>
      <c r="N68" s="93"/>
    </row>
    <row r="69" spans="1:14" ht="12.75">
      <c r="A69" s="85">
        <v>321</v>
      </c>
      <c r="B69" s="86" t="s">
        <v>26</v>
      </c>
      <c r="C69" s="91">
        <f>SUM(C70:C70)</f>
        <v>2500</v>
      </c>
      <c r="D69" s="91">
        <f>SUM(D70:D70)</f>
        <v>6482</v>
      </c>
      <c r="E69" s="91">
        <f>SUM(E70:E70)</f>
        <v>2500</v>
      </c>
      <c r="F69" s="91">
        <f>SUM(F70:F70)</f>
        <v>6482</v>
      </c>
      <c r="G69" s="93"/>
      <c r="H69" s="93"/>
      <c r="I69" s="93"/>
      <c r="J69" s="93"/>
      <c r="K69" s="93"/>
      <c r="L69" s="93"/>
      <c r="M69" s="93"/>
      <c r="N69" s="93"/>
    </row>
    <row r="70" spans="1:14" ht="12.75">
      <c r="A70" s="88">
        <v>3211</v>
      </c>
      <c r="B70" s="87" t="s">
        <v>90</v>
      </c>
      <c r="C70" s="93">
        <f>SUM(C71:C71)</f>
        <v>2500</v>
      </c>
      <c r="D70" s="93">
        <v>6482</v>
      </c>
      <c r="E70" s="93">
        <v>2500</v>
      </c>
      <c r="F70" s="93">
        <v>6482</v>
      </c>
      <c r="G70" s="93"/>
      <c r="H70" s="93"/>
      <c r="I70" s="93"/>
      <c r="J70" s="93"/>
      <c r="K70" s="93"/>
      <c r="L70" s="93"/>
      <c r="M70" s="93"/>
      <c r="N70" s="93"/>
    </row>
    <row r="71" spans="1:14" ht="12.75">
      <c r="A71" s="85">
        <v>322</v>
      </c>
      <c r="B71" s="86" t="s">
        <v>27</v>
      </c>
      <c r="C71" s="91">
        <f>SUM(C72:C72)</f>
        <v>2500</v>
      </c>
      <c r="D71" s="91">
        <f>SUM(D72:D72)</f>
        <v>0</v>
      </c>
      <c r="E71" s="91">
        <f>SUM(E72:E72)</f>
        <v>2500</v>
      </c>
      <c r="F71" s="91">
        <f>SUM(F72:F72)</f>
        <v>0</v>
      </c>
      <c r="G71" s="93"/>
      <c r="H71" s="93"/>
      <c r="I71" s="93"/>
      <c r="J71" s="93"/>
      <c r="K71" s="93"/>
      <c r="L71" s="93"/>
      <c r="M71" s="93"/>
      <c r="N71" s="93"/>
    </row>
    <row r="72" spans="1:14" ht="12.75">
      <c r="A72" s="88">
        <v>3221</v>
      </c>
      <c r="B72" s="87" t="s">
        <v>91</v>
      </c>
      <c r="C72" s="93">
        <v>2500</v>
      </c>
      <c r="D72" s="93">
        <v>0</v>
      </c>
      <c r="E72" s="93">
        <v>2500</v>
      </c>
      <c r="F72" s="93">
        <v>0</v>
      </c>
      <c r="G72" s="93"/>
      <c r="H72" s="93"/>
      <c r="I72" s="93"/>
      <c r="J72" s="93"/>
      <c r="K72" s="93"/>
      <c r="L72" s="93"/>
      <c r="M72" s="93"/>
      <c r="N72" s="93"/>
    </row>
    <row r="73" spans="1:14" ht="12.75">
      <c r="A73" s="85">
        <v>329</v>
      </c>
      <c r="B73" s="86" t="s">
        <v>67</v>
      </c>
      <c r="C73" s="91">
        <f>SUM(C74:C74)</f>
        <v>1000</v>
      </c>
      <c r="D73" s="91">
        <f>SUM(D74:D74)</f>
        <v>0</v>
      </c>
      <c r="E73" s="91">
        <f>SUM(E74:E74)</f>
        <v>1000</v>
      </c>
      <c r="F73" s="91">
        <f>SUM(F74:F74)</f>
        <v>0</v>
      </c>
      <c r="G73" s="93"/>
      <c r="H73" s="93"/>
      <c r="I73" s="93"/>
      <c r="J73" s="93"/>
      <c r="K73" s="93"/>
      <c r="L73" s="93"/>
      <c r="M73" s="93"/>
      <c r="N73" s="93"/>
    </row>
    <row r="74" spans="1:14" ht="12.75">
      <c r="A74" s="88">
        <v>3299</v>
      </c>
      <c r="B74" s="87" t="s">
        <v>67</v>
      </c>
      <c r="C74" s="93">
        <v>1000</v>
      </c>
      <c r="D74" s="93">
        <v>0</v>
      </c>
      <c r="E74" s="93">
        <v>1000</v>
      </c>
      <c r="F74" s="93">
        <v>0</v>
      </c>
      <c r="G74" s="93"/>
      <c r="H74" s="93"/>
      <c r="I74" s="93"/>
      <c r="J74" s="93"/>
      <c r="K74" s="93"/>
      <c r="L74" s="93"/>
      <c r="M74" s="93"/>
      <c r="N74" s="93"/>
    </row>
    <row r="75" spans="1:14" ht="12.75">
      <c r="A75" s="85"/>
      <c r="B75" s="86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12.75">
      <c r="A76" s="85"/>
      <c r="B76" s="86" t="s">
        <v>71</v>
      </c>
      <c r="C76" s="91">
        <f>SUM(C70+C72+C74)</f>
        <v>6000</v>
      </c>
      <c r="D76" s="91">
        <f>SUM(D70+D72+D74)</f>
        <v>6482</v>
      </c>
      <c r="E76" s="91">
        <f>SUM(E70+E72+E74)</f>
        <v>6000</v>
      </c>
      <c r="F76" s="91">
        <f>SUM(F70+F72+F74)</f>
        <v>6482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</row>
    <row r="77" spans="1:14" ht="12.75">
      <c r="A77" s="85"/>
      <c r="B77" s="86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1:14" ht="28.5" customHeight="1">
      <c r="A78" s="89" t="s">
        <v>39</v>
      </c>
      <c r="B78" s="86" t="s">
        <v>124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1:14" ht="12.75">
      <c r="A79" s="85">
        <v>3</v>
      </c>
      <c r="B79" s="86" t="s">
        <v>20</v>
      </c>
      <c r="C79" s="91">
        <f aca="true" t="shared" si="19" ref="C79:F81">SUM(C80:C80)</f>
        <v>3000</v>
      </c>
      <c r="D79" s="91">
        <f t="shared" si="19"/>
        <v>0</v>
      </c>
      <c r="E79" s="91">
        <f t="shared" si="19"/>
        <v>3000</v>
      </c>
      <c r="F79" s="91">
        <f t="shared" si="19"/>
        <v>0</v>
      </c>
      <c r="G79" s="91"/>
      <c r="H79" s="91"/>
      <c r="I79" s="91"/>
      <c r="J79" s="91"/>
      <c r="K79" s="91"/>
      <c r="L79" s="91"/>
      <c r="M79" s="91"/>
      <c r="N79" s="91"/>
    </row>
    <row r="80" spans="1:14" ht="12.75">
      <c r="A80" s="85">
        <v>32</v>
      </c>
      <c r="B80" s="86" t="s">
        <v>25</v>
      </c>
      <c r="C80" s="91">
        <f t="shared" si="19"/>
        <v>3000</v>
      </c>
      <c r="D80" s="91">
        <f t="shared" si="19"/>
        <v>0</v>
      </c>
      <c r="E80" s="91">
        <f t="shared" si="19"/>
        <v>3000</v>
      </c>
      <c r="F80" s="91">
        <f t="shared" si="19"/>
        <v>0</v>
      </c>
      <c r="G80" s="91"/>
      <c r="H80" s="91"/>
      <c r="I80" s="91"/>
      <c r="J80" s="91"/>
      <c r="K80" s="91"/>
      <c r="L80" s="91"/>
      <c r="M80" s="91"/>
      <c r="N80" s="91"/>
    </row>
    <row r="81" spans="1:14" ht="12.75">
      <c r="A81" s="85">
        <v>322</v>
      </c>
      <c r="B81" s="86" t="s">
        <v>27</v>
      </c>
      <c r="C81" s="91">
        <f t="shared" si="19"/>
        <v>3000</v>
      </c>
      <c r="D81" s="91">
        <f t="shared" si="19"/>
        <v>0</v>
      </c>
      <c r="E81" s="91">
        <f t="shared" si="19"/>
        <v>3000</v>
      </c>
      <c r="F81" s="91">
        <f t="shared" si="19"/>
        <v>0</v>
      </c>
      <c r="G81" s="91"/>
      <c r="H81" s="91"/>
      <c r="I81" s="91"/>
      <c r="J81" s="91"/>
      <c r="K81" s="91"/>
      <c r="L81" s="91"/>
      <c r="M81" s="91"/>
      <c r="N81" s="91"/>
    </row>
    <row r="82" spans="1:14" ht="12.75">
      <c r="A82" s="88">
        <v>3222</v>
      </c>
      <c r="B82" s="87" t="s">
        <v>109</v>
      </c>
      <c r="C82" s="93">
        <v>3000</v>
      </c>
      <c r="D82" s="93">
        <v>0</v>
      </c>
      <c r="E82" s="93">
        <v>3000</v>
      </c>
      <c r="F82" s="93">
        <v>0</v>
      </c>
      <c r="G82" s="93"/>
      <c r="H82" s="93"/>
      <c r="I82" s="93"/>
      <c r="J82" s="93"/>
      <c r="K82" s="93"/>
      <c r="L82" s="93"/>
      <c r="M82" s="93"/>
      <c r="N82" s="93"/>
    </row>
    <row r="83" spans="1:14" ht="12.75">
      <c r="A83" s="85"/>
      <c r="B83" s="86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1:14" ht="12.75">
      <c r="A84" s="85"/>
      <c r="B84" s="86" t="s">
        <v>71</v>
      </c>
      <c r="C84" s="91">
        <f>SUM(C79:C79)</f>
        <v>3000</v>
      </c>
      <c r="D84" s="91">
        <f>SUM(D79:D79)</f>
        <v>0</v>
      </c>
      <c r="E84" s="91">
        <f>SUM(E79:E79)</f>
        <v>3000</v>
      </c>
      <c r="F84" s="91">
        <f aca="true" t="shared" si="20" ref="F84:N84">SUM(F79:F79)</f>
        <v>0</v>
      </c>
      <c r="G84" s="91">
        <f t="shared" si="20"/>
        <v>0</v>
      </c>
      <c r="H84" s="91">
        <f t="shared" si="20"/>
        <v>0</v>
      </c>
      <c r="I84" s="91">
        <f t="shared" si="20"/>
        <v>0</v>
      </c>
      <c r="J84" s="91">
        <f t="shared" si="20"/>
        <v>0</v>
      </c>
      <c r="K84" s="91">
        <f t="shared" si="20"/>
        <v>0</v>
      </c>
      <c r="L84" s="91">
        <f t="shared" si="20"/>
        <v>0</v>
      </c>
      <c r="M84" s="91">
        <f t="shared" si="20"/>
        <v>0</v>
      </c>
      <c r="N84" s="91">
        <f t="shared" si="20"/>
        <v>0</v>
      </c>
    </row>
    <row r="85" spans="1:14" ht="12.75">
      <c r="A85" s="85"/>
      <c r="B85" s="8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26.25">
      <c r="A86" s="89" t="s">
        <v>39</v>
      </c>
      <c r="B86" s="86" t="s">
        <v>92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 ht="12.75">
      <c r="A87" s="85">
        <v>3</v>
      </c>
      <c r="B87" s="86" t="s">
        <v>20</v>
      </c>
      <c r="C87" s="91">
        <f aca="true" t="shared" si="21" ref="C87:F89">SUM(C88:C88)</f>
        <v>55000</v>
      </c>
      <c r="D87" s="91">
        <f t="shared" si="21"/>
        <v>77000</v>
      </c>
      <c r="E87" s="91">
        <f t="shared" si="21"/>
        <v>55000</v>
      </c>
      <c r="F87" s="91">
        <f t="shared" si="21"/>
        <v>77000</v>
      </c>
      <c r="G87" s="93"/>
      <c r="H87" s="93"/>
      <c r="I87" s="93"/>
      <c r="J87" s="93"/>
      <c r="K87" s="93"/>
      <c r="L87" s="93"/>
      <c r="M87" s="93"/>
      <c r="N87" s="93"/>
    </row>
    <row r="88" spans="1:14" ht="12.75">
      <c r="A88" s="85">
        <v>32</v>
      </c>
      <c r="B88" s="86" t="s">
        <v>25</v>
      </c>
      <c r="C88" s="91">
        <f t="shared" si="21"/>
        <v>55000</v>
      </c>
      <c r="D88" s="91">
        <f t="shared" si="21"/>
        <v>77000</v>
      </c>
      <c r="E88" s="91">
        <f t="shared" si="21"/>
        <v>55000</v>
      </c>
      <c r="F88" s="91">
        <f t="shared" si="21"/>
        <v>77000</v>
      </c>
      <c r="G88" s="93"/>
      <c r="H88" s="93"/>
      <c r="I88" s="93"/>
      <c r="J88" s="93"/>
      <c r="K88" s="93"/>
      <c r="L88" s="93"/>
      <c r="M88" s="93"/>
      <c r="N88" s="93"/>
    </row>
    <row r="89" spans="1:14" ht="12.75">
      <c r="A89" s="85">
        <v>323</v>
      </c>
      <c r="B89" s="86" t="s">
        <v>28</v>
      </c>
      <c r="C89" s="91">
        <f t="shared" si="21"/>
        <v>55000</v>
      </c>
      <c r="D89" s="91">
        <f t="shared" si="21"/>
        <v>77000</v>
      </c>
      <c r="E89" s="91">
        <f t="shared" si="21"/>
        <v>55000</v>
      </c>
      <c r="F89" s="91">
        <f t="shared" si="21"/>
        <v>77000</v>
      </c>
      <c r="G89" s="93"/>
      <c r="H89" s="93"/>
      <c r="I89" s="93"/>
      <c r="J89" s="93"/>
      <c r="K89" s="93"/>
      <c r="L89" s="93"/>
      <c r="M89" s="93"/>
      <c r="N89" s="93"/>
    </row>
    <row r="90" spans="1:14" ht="12.75">
      <c r="A90" s="88">
        <v>3232</v>
      </c>
      <c r="B90" s="87" t="s">
        <v>94</v>
      </c>
      <c r="C90" s="93">
        <v>55000</v>
      </c>
      <c r="D90" s="93">
        <v>77000</v>
      </c>
      <c r="E90" s="93">
        <v>55000</v>
      </c>
      <c r="F90" s="93">
        <v>77000</v>
      </c>
      <c r="G90" s="93"/>
      <c r="H90" s="93"/>
      <c r="I90" s="93"/>
      <c r="J90" s="93"/>
      <c r="K90" s="93"/>
      <c r="L90" s="93"/>
      <c r="M90" s="93"/>
      <c r="N90" s="93"/>
    </row>
    <row r="91" spans="1:14" ht="26.25">
      <c r="A91" s="85">
        <v>4</v>
      </c>
      <c r="B91" s="86" t="s">
        <v>33</v>
      </c>
      <c r="C91" s="91">
        <f>SUM(C92:C92)</f>
        <v>11122</v>
      </c>
      <c r="D91" s="91">
        <f>SUM(D92+D95)</f>
        <v>0</v>
      </c>
      <c r="E91" s="91">
        <f>SUM(E92:E92)</f>
        <v>11122</v>
      </c>
      <c r="F91" s="91">
        <f>SUM(F92+F95)</f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</row>
    <row r="92" spans="1:14" ht="26.25">
      <c r="A92" s="85">
        <v>42</v>
      </c>
      <c r="B92" s="86" t="s">
        <v>34</v>
      </c>
      <c r="C92" s="91">
        <v>11122</v>
      </c>
      <c r="D92" s="93"/>
      <c r="E92" s="91">
        <v>11122</v>
      </c>
      <c r="F92" s="93"/>
      <c r="G92" s="93"/>
      <c r="H92" s="93"/>
      <c r="I92" s="93"/>
      <c r="J92" s="93"/>
      <c r="K92" s="93"/>
      <c r="L92" s="93"/>
      <c r="M92" s="93"/>
      <c r="N92" s="93"/>
    </row>
    <row r="93" spans="1:14" ht="12.75">
      <c r="A93" s="85">
        <v>422</v>
      </c>
      <c r="B93" s="86" t="s">
        <v>32</v>
      </c>
      <c r="C93" s="91">
        <v>10000</v>
      </c>
      <c r="D93" s="93"/>
      <c r="E93" s="91">
        <v>10000</v>
      </c>
      <c r="F93" s="93"/>
      <c r="G93" s="93"/>
      <c r="H93" s="93"/>
      <c r="I93" s="93"/>
      <c r="J93" s="93"/>
      <c r="K93" s="93"/>
      <c r="L93" s="93"/>
      <c r="M93" s="93"/>
      <c r="N93" s="93"/>
    </row>
    <row r="94" spans="1:14" ht="12.75">
      <c r="A94" s="88">
        <v>4221</v>
      </c>
      <c r="B94" s="87" t="s">
        <v>69</v>
      </c>
      <c r="C94" s="93">
        <v>10000</v>
      </c>
      <c r="D94" s="93">
        <v>0</v>
      </c>
      <c r="E94" s="93">
        <v>10000</v>
      </c>
      <c r="F94" s="93">
        <v>0</v>
      </c>
      <c r="G94" s="93"/>
      <c r="H94" s="93"/>
      <c r="I94" s="93"/>
      <c r="J94" s="93"/>
      <c r="K94" s="93"/>
      <c r="L94" s="93"/>
      <c r="M94" s="93"/>
      <c r="N94" s="93"/>
    </row>
    <row r="95" spans="1:14" ht="26.25">
      <c r="A95" s="85">
        <v>424</v>
      </c>
      <c r="B95" s="86" t="s">
        <v>35</v>
      </c>
      <c r="C95" s="91">
        <f>SUM(C96:C96)</f>
        <v>1122</v>
      </c>
      <c r="D95" s="91">
        <f>SUM(D96:D96)</f>
        <v>0</v>
      </c>
      <c r="E95" s="91">
        <f>SUM(E96:E96)</f>
        <v>1122</v>
      </c>
      <c r="F95" s="91">
        <f>SUM(F96:F96)</f>
        <v>0</v>
      </c>
      <c r="G95" s="93"/>
      <c r="H95" s="93"/>
      <c r="I95" s="93"/>
      <c r="J95" s="93"/>
      <c r="K95" s="93"/>
      <c r="L95" s="93"/>
      <c r="M95" s="93"/>
      <c r="N95" s="93"/>
    </row>
    <row r="96" spans="1:14" ht="12.75">
      <c r="A96" s="88">
        <v>4241</v>
      </c>
      <c r="B96" s="87" t="s">
        <v>70</v>
      </c>
      <c r="C96" s="93">
        <v>1122</v>
      </c>
      <c r="D96" s="93">
        <v>0</v>
      </c>
      <c r="E96" s="93">
        <v>1122</v>
      </c>
      <c r="F96" s="93">
        <v>0</v>
      </c>
      <c r="G96" s="93"/>
      <c r="H96" s="93"/>
      <c r="I96" s="93"/>
      <c r="J96" s="93"/>
      <c r="K96" s="93"/>
      <c r="L96" s="93"/>
      <c r="M96" s="93"/>
      <c r="N96" s="93"/>
    </row>
    <row r="97" spans="1:14" ht="12.75">
      <c r="A97" s="88"/>
      <c r="B97" s="86" t="s">
        <v>71</v>
      </c>
      <c r="C97" s="91">
        <f>SUM(C87+C91)</f>
        <v>66122</v>
      </c>
      <c r="D97" s="91">
        <f>SUM(D87+D91)</f>
        <v>77000</v>
      </c>
      <c r="E97" s="91">
        <f>SUM(E87+E91)</f>
        <v>66122</v>
      </c>
      <c r="F97" s="91">
        <f>SUM(F87+F91)</f>
        <v>77000</v>
      </c>
      <c r="G97" s="91">
        <f aca="true" t="shared" si="22" ref="G97:N97">SUM(G107:G107)</f>
        <v>0</v>
      </c>
      <c r="H97" s="91">
        <f t="shared" si="22"/>
        <v>0</v>
      </c>
      <c r="I97" s="91">
        <f t="shared" si="22"/>
        <v>0</v>
      </c>
      <c r="J97" s="91">
        <f t="shared" si="22"/>
        <v>0</v>
      </c>
      <c r="K97" s="91">
        <f t="shared" si="22"/>
        <v>0</v>
      </c>
      <c r="L97" s="91">
        <f t="shared" si="22"/>
        <v>0</v>
      </c>
      <c r="M97" s="91">
        <f t="shared" si="22"/>
        <v>0</v>
      </c>
      <c r="N97" s="91">
        <f t="shared" si="22"/>
        <v>0</v>
      </c>
    </row>
    <row r="98" spans="1:14" ht="12.75">
      <c r="A98" s="88"/>
      <c r="B98" s="86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1:14" ht="26.25">
      <c r="A99" s="89" t="s">
        <v>39</v>
      </c>
      <c r="B99" s="86" t="s">
        <v>128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1:14" ht="26.25">
      <c r="A100" s="85">
        <v>4</v>
      </c>
      <c r="B100" s="86" t="s">
        <v>33</v>
      </c>
      <c r="C100" s="91">
        <v>0</v>
      </c>
      <c r="D100" s="91">
        <v>35990</v>
      </c>
      <c r="E100" s="91"/>
      <c r="F100" s="91"/>
      <c r="G100" s="91"/>
      <c r="H100" s="91"/>
      <c r="I100" s="91"/>
      <c r="J100" s="91"/>
      <c r="K100" s="91">
        <v>0</v>
      </c>
      <c r="L100" s="91">
        <v>35990</v>
      </c>
      <c r="M100" s="91"/>
      <c r="N100" s="91"/>
    </row>
    <row r="101" spans="1:14" ht="26.25">
      <c r="A101" s="85">
        <v>42</v>
      </c>
      <c r="B101" s="86" t="s">
        <v>34</v>
      </c>
      <c r="C101" s="91">
        <v>0</v>
      </c>
      <c r="D101" s="91">
        <v>35990</v>
      </c>
      <c r="E101" s="91"/>
      <c r="F101" s="91"/>
      <c r="G101" s="91"/>
      <c r="H101" s="91"/>
      <c r="I101" s="91"/>
      <c r="J101" s="91"/>
      <c r="K101" s="91">
        <v>0</v>
      </c>
      <c r="L101" s="91">
        <v>35990</v>
      </c>
      <c r="M101" s="91"/>
      <c r="N101" s="91"/>
    </row>
    <row r="102" spans="1:14" ht="12.75">
      <c r="A102" s="85">
        <v>422</v>
      </c>
      <c r="B102" s="86" t="s">
        <v>32</v>
      </c>
      <c r="C102" s="91"/>
      <c r="D102" s="91">
        <v>34990</v>
      </c>
      <c r="E102" s="91"/>
      <c r="F102" s="91"/>
      <c r="G102" s="91"/>
      <c r="H102" s="91"/>
      <c r="I102" s="91"/>
      <c r="J102" s="91"/>
      <c r="K102" s="91">
        <v>0</v>
      </c>
      <c r="L102" s="91">
        <v>34990</v>
      </c>
      <c r="M102" s="91"/>
      <c r="N102" s="91"/>
    </row>
    <row r="103" spans="1:14" ht="12.75">
      <c r="A103" s="88">
        <v>4221</v>
      </c>
      <c r="B103" s="87" t="s">
        <v>69</v>
      </c>
      <c r="C103" s="91">
        <v>0</v>
      </c>
      <c r="D103" s="93">
        <v>34990</v>
      </c>
      <c r="E103" s="91"/>
      <c r="F103" s="91"/>
      <c r="G103" s="91"/>
      <c r="H103" s="91"/>
      <c r="I103" s="91"/>
      <c r="J103" s="91"/>
      <c r="K103" s="91">
        <v>0</v>
      </c>
      <c r="L103" s="93">
        <v>34990</v>
      </c>
      <c r="M103" s="91"/>
      <c r="N103" s="91"/>
    </row>
    <row r="104" spans="1:14" ht="26.25">
      <c r="A104" s="85">
        <v>424</v>
      </c>
      <c r="B104" s="86" t="s">
        <v>35</v>
      </c>
      <c r="C104" s="91">
        <v>0</v>
      </c>
      <c r="D104" s="91">
        <v>1000</v>
      </c>
      <c r="E104" s="91"/>
      <c r="F104" s="91"/>
      <c r="G104" s="91"/>
      <c r="H104" s="91"/>
      <c r="I104" s="91"/>
      <c r="J104" s="91"/>
      <c r="K104" s="91">
        <v>0</v>
      </c>
      <c r="L104" s="91">
        <v>1000</v>
      </c>
      <c r="M104" s="91"/>
      <c r="N104" s="91"/>
    </row>
    <row r="105" spans="1:14" ht="12.75">
      <c r="A105" s="88">
        <v>4241</v>
      </c>
      <c r="B105" s="87" t="s">
        <v>70</v>
      </c>
      <c r="C105" s="91">
        <v>0</v>
      </c>
      <c r="D105" s="93">
        <v>1000</v>
      </c>
      <c r="E105" s="91"/>
      <c r="F105" s="91"/>
      <c r="G105" s="91"/>
      <c r="H105" s="91"/>
      <c r="I105" s="91"/>
      <c r="J105" s="91"/>
      <c r="K105" s="91">
        <v>0</v>
      </c>
      <c r="L105" s="93">
        <v>1000</v>
      </c>
      <c r="M105" s="91"/>
      <c r="N105" s="91"/>
    </row>
    <row r="106" spans="1:14" ht="12.75">
      <c r="A106" s="88"/>
      <c r="B106" s="86" t="s">
        <v>71</v>
      </c>
      <c r="C106" s="91">
        <v>0</v>
      </c>
      <c r="D106" s="91">
        <v>35990</v>
      </c>
      <c r="E106" s="91"/>
      <c r="F106" s="91"/>
      <c r="G106" s="91"/>
      <c r="H106" s="91"/>
      <c r="I106" s="91"/>
      <c r="J106" s="91"/>
      <c r="K106" s="91">
        <v>0</v>
      </c>
      <c r="L106" s="91">
        <v>35990</v>
      </c>
      <c r="M106" s="91"/>
      <c r="N106" s="91"/>
    </row>
    <row r="107" spans="1:14" ht="12.75">
      <c r="A107" s="88"/>
      <c r="B107" s="86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1:14" s="6" customFormat="1" ht="27.75" customHeight="1">
      <c r="A108" s="89" t="s">
        <v>39</v>
      </c>
      <c r="B108" s="87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</row>
    <row r="109" spans="1:14" s="6" customFormat="1" ht="26.25">
      <c r="A109" s="85">
        <v>3</v>
      </c>
      <c r="B109" s="86" t="s">
        <v>72</v>
      </c>
      <c r="C109" s="91">
        <f aca="true" t="shared" si="23" ref="C109:M109">SUM(C110+C118)</f>
        <v>121212</v>
      </c>
      <c r="D109" s="91">
        <f>SUM(D110+D118)</f>
        <v>37972</v>
      </c>
      <c r="E109" s="91">
        <f t="shared" si="23"/>
        <v>0</v>
      </c>
      <c r="F109" s="91">
        <f>SUM(F110+F118)</f>
        <v>0</v>
      </c>
      <c r="G109" s="91">
        <f t="shared" si="23"/>
        <v>0</v>
      </c>
      <c r="H109" s="91">
        <f>SUM(H110+H118)</f>
        <v>0</v>
      </c>
      <c r="I109" s="91">
        <f t="shared" si="23"/>
        <v>0</v>
      </c>
      <c r="J109" s="91">
        <f>SUM(J110+J118)</f>
        <v>0</v>
      </c>
      <c r="K109" s="91">
        <f t="shared" si="23"/>
        <v>121212</v>
      </c>
      <c r="L109" s="91">
        <f>SUM(L110+L118)</f>
        <v>37972</v>
      </c>
      <c r="M109" s="91">
        <f t="shared" si="23"/>
        <v>0</v>
      </c>
      <c r="N109" s="91">
        <f>SUM(N110+N118)</f>
        <v>0</v>
      </c>
    </row>
    <row r="110" spans="1:14" s="6" customFormat="1" ht="12.75">
      <c r="A110" s="85">
        <v>31</v>
      </c>
      <c r="B110" s="86" t="s">
        <v>20</v>
      </c>
      <c r="C110" s="91">
        <f>SUM(C111+C113+C115)</f>
        <v>119212</v>
      </c>
      <c r="D110" s="91">
        <f>SUM(D111+D113+D115)</f>
        <v>37477</v>
      </c>
      <c r="E110" s="91">
        <f>SUM(E111+E113+E115)</f>
        <v>0</v>
      </c>
      <c r="F110" s="91">
        <f>SUM(F111+F113+F115)</f>
        <v>0</v>
      </c>
      <c r="G110" s="91">
        <f aca="true" t="shared" si="24" ref="G110:M110">SUM(G111+G115)</f>
        <v>0</v>
      </c>
      <c r="H110" s="91">
        <f>SUM(H111+H115)</f>
        <v>0</v>
      </c>
      <c r="I110" s="91">
        <f t="shared" si="24"/>
        <v>0</v>
      </c>
      <c r="J110" s="91">
        <f>SUM(J111+J115)</f>
        <v>0</v>
      </c>
      <c r="K110" s="91">
        <f>SUM(K111+K113+K115)</f>
        <v>119212</v>
      </c>
      <c r="L110" s="91">
        <f>SUM(L111+L113+L115)</f>
        <v>37477</v>
      </c>
      <c r="M110" s="91">
        <f t="shared" si="24"/>
        <v>0</v>
      </c>
      <c r="N110" s="91">
        <f>SUM(N111+N115)</f>
        <v>0</v>
      </c>
    </row>
    <row r="111" spans="1:14" ht="12.75">
      <c r="A111" s="85">
        <v>311</v>
      </c>
      <c r="B111" s="86" t="s">
        <v>21</v>
      </c>
      <c r="C111" s="91">
        <f aca="true" t="shared" si="25" ref="C111:N111">SUM(C112:C112)</f>
        <v>98036</v>
      </c>
      <c r="D111" s="91">
        <f t="shared" si="25"/>
        <v>30881</v>
      </c>
      <c r="E111" s="91">
        <f t="shared" si="25"/>
        <v>0</v>
      </c>
      <c r="F111" s="91">
        <f t="shared" si="25"/>
        <v>0</v>
      </c>
      <c r="G111" s="91">
        <f t="shared" si="25"/>
        <v>0</v>
      </c>
      <c r="H111" s="91">
        <f t="shared" si="25"/>
        <v>0</v>
      </c>
      <c r="I111" s="91">
        <f t="shared" si="25"/>
        <v>0</v>
      </c>
      <c r="J111" s="91">
        <f t="shared" si="25"/>
        <v>0</v>
      </c>
      <c r="K111" s="91">
        <f t="shared" si="25"/>
        <v>98036</v>
      </c>
      <c r="L111" s="91">
        <f t="shared" si="25"/>
        <v>30881</v>
      </c>
      <c r="M111" s="91">
        <f t="shared" si="25"/>
        <v>0</v>
      </c>
      <c r="N111" s="91">
        <f t="shared" si="25"/>
        <v>0</v>
      </c>
    </row>
    <row r="112" spans="1:14" ht="12.75">
      <c r="A112" s="88">
        <v>3111</v>
      </c>
      <c r="B112" s="86" t="s">
        <v>22</v>
      </c>
      <c r="C112" s="93">
        <v>98036</v>
      </c>
      <c r="D112" s="93">
        <v>30881</v>
      </c>
      <c r="E112" s="93">
        <v>0</v>
      </c>
      <c r="F112" s="93">
        <v>0</v>
      </c>
      <c r="G112" s="93"/>
      <c r="H112" s="93"/>
      <c r="I112" s="93"/>
      <c r="J112" s="93"/>
      <c r="K112" s="93">
        <v>98036</v>
      </c>
      <c r="L112" s="93">
        <v>30881</v>
      </c>
      <c r="M112" s="93"/>
      <c r="N112" s="93"/>
    </row>
    <row r="113" spans="1:14" ht="12.75">
      <c r="A113" s="85">
        <v>312</v>
      </c>
      <c r="B113" s="87" t="s">
        <v>50</v>
      </c>
      <c r="C113" s="91">
        <f>SUM(C114:C114)</f>
        <v>5000</v>
      </c>
      <c r="D113" s="91">
        <f>SUM(D114:D114)</f>
        <v>1500</v>
      </c>
      <c r="E113" s="91">
        <f>SUM(E114:E114)</f>
        <v>0</v>
      </c>
      <c r="F113" s="91">
        <f>SUM(F114:F114)</f>
        <v>0</v>
      </c>
      <c r="G113" s="93"/>
      <c r="H113" s="93"/>
      <c r="I113" s="93"/>
      <c r="J113" s="93"/>
      <c r="K113" s="91">
        <f>SUM(K114:K114)</f>
        <v>5000</v>
      </c>
      <c r="L113" s="91">
        <f>SUM(L114:L114)</f>
        <v>1500</v>
      </c>
      <c r="M113" s="93"/>
      <c r="N113" s="93"/>
    </row>
    <row r="114" spans="1:14" ht="12.75">
      <c r="A114" s="88">
        <v>3121</v>
      </c>
      <c r="B114" s="86" t="s">
        <v>23</v>
      </c>
      <c r="C114" s="93">
        <v>5000</v>
      </c>
      <c r="D114" s="93">
        <v>1500</v>
      </c>
      <c r="E114" s="93">
        <v>0</v>
      </c>
      <c r="F114" s="93">
        <v>0</v>
      </c>
      <c r="G114" s="93"/>
      <c r="H114" s="93"/>
      <c r="I114" s="93"/>
      <c r="J114" s="93"/>
      <c r="K114" s="93">
        <v>5000</v>
      </c>
      <c r="L114" s="93">
        <v>1500</v>
      </c>
      <c r="M114" s="93"/>
      <c r="N114" s="93"/>
    </row>
    <row r="115" spans="1:14" ht="12.75">
      <c r="A115" s="85">
        <v>313</v>
      </c>
      <c r="B115" s="87" t="s">
        <v>23</v>
      </c>
      <c r="C115" s="91">
        <f>SUM(C116:C116)</f>
        <v>16176</v>
      </c>
      <c r="D115" s="91">
        <f>SUM(D116:D116)</f>
        <v>5096</v>
      </c>
      <c r="E115" s="91">
        <f aca="true" t="shared" si="26" ref="E115:J115">SUM(E116+E117)</f>
        <v>0</v>
      </c>
      <c r="F115" s="91">
        <f t="shared" si="26"/>
        <v>0</v>
      </c>
      <c r="G115" s="91">
        <f t="shared" si="26"/>
        <v>0</v>
      </c>
      <c r="H115" s="91">
        <f t="shared" si="26"/>
        <v>0</v>
      </c>
      <c r="I115" s="91">
        <f t="shared" si="26"/>
        <v>0</v>
      </c>
      <c r="J115" s="91">
        <f t="shared" si="26"/>
        <v>0</v>
      </c>
      <c r="K115" s="91">
        <f>SUM(K116:K116)</f>
        <v>16176</v>
      </c>
      <c r="L115" s="91">
        <f>SUM(L116:L116)</f>
        <v>5096</v>
      </c>
      <c r="M115" s="91">
        <f>SUM(M116+M117)</f>
        <v>0</v>
      </c>
      <c r="N115" s="91">
        <f>SUM(N116+N117)</f>
        <v>0</v>
      </c>
    </row>
    <row r="116" spans="1:14" ht="12.75">
      <c r="A116" s="88">
        <v>3132</v>
      </c>
      <c r="B116" s="86" t="s">
        <v>24</v>
      </c>
      <c r="C116" s="93">
        <v>16176</v>
      </c>
      <c r="D116" s="93">
        <v>5096</v>
      </c>
      <c r="E116" s="93">
        <v>0</v>
      </c>
      <c r="F116" s="93">
        <v>0</v>
      </c>
      <c r="G116" s="93"/>
      <c r="H116" s="93"/>
      <c r="I116" s="93"/>
      <c r="J116" s="93"/>
      <c r="K116" s="93">
        <v>16176</v>
      </c>
      <c r="L116" s="93">
        <v>5096</v>
      </c>
      <c r="M116" s="93"/>
      <c r="N116" s="93"/>
    </row>
    <row r="117" spans="1:14" ht="12.75">
      <c r="A117" s="85">
        <v>32</v>
      </c>
      <c r="B117" s="87" t="s">
        <v>51</v>
      </c>
      <c r="C117" s="91">
        <f>SUM(C118+C120)</f>
        <v>2000</v>
      </c>
      <c r="D117" s="91">
        <f>SUM(D118+D120)</f>
        <v>495</v>
      </c>
      <c r="E117" s="91">
        <f aca="true" t="shared" si="27" ref="E117:M117">SUM(E118+E120)</f>
        <v>0</v>
      </c>
      <c r="F117" s="91">
        <f>SUM(F118+F120)</f>
        <v>0</v>
      </c>
      <c r="G117" s="91">
        <f t="shared" si="27"/>
        <v>0</v>
      </c>
      <c r="H117" s="91">
        <f>SUM(H118+H120)</f>
        <v>0</v>
      </c>
      <c r="I117" s="91">
        <f t="shared" si="27"/>
        <v>0</v>
      </c>
      <c r="J117" s="91">
        <f>SUM(J118+J120)</f>
        <v>0</v>
      </c>
      <c r="K117" s="91">
        <f t="shared" si="27"/>
        <v>2000</v>
      </c>
      <c r="L117" s="91">
        <f>SUM(L118+L120)</f>
        <v>495</v>
      </c>
      <c r="M117" s="91">
        <f t="shared" si="27"/>
        <v>0</v>
      </c>
      <c r="N117" s="91">
        <f>SUM(N118+N120)</f>
        <v>0</v>
      </c>
    </row>
    <row r="118" spans="1:14" s="6" customFormat="1" ht="12.75">
      <c r="A118" s="85">
        <v>321</v>
      </c>
      <c r="B118" s="86" t="s">
        <v>25</v>
      </c>
      <c r="C118" s="91">
        <f>SUM(C119:C119)</f>
        <v>2000</v>
      </c>
      <c r="D118" s="91">
        <f>SUM(D119:D119)</f>
        <v>495</v>
      </c>
      <c r="E118" s="91">
        <f aca="true" t="shared" si="28" ref="E118:N118">SUM(E119:E119)</f>
        <v>0</v>
      </c>
      <c r="F118" s="91">
        <f t="shared" si="28"/>
        <v>0</v>
      </c>
      <c r="G118" s="91">
        <f t="shared" si="28"/>
        <v>0</v>
      </c>
      <c r="H118" s="91">
        <f t="shared" si="28"/>
        <v>0</v>
      </c>
      <c r="I118" s="91">
        <f t="shared" si="28"/>
        <v>0</v>
      </c>
      <c r="J118" s="91">
        <f t="shared" si="28"/>
        <v>0</v>
      </c>
      <c r="K118" s="91">
        <f t="shared" si="28"/>
        <v>2000</v>
      </c>
      <c r="L118" s="91">
        <f t="shared" si="28"/>
        <v>495</v>
      </c>
      <c r="M118" s="91">
        <f t="shared" si="28"/>
        <v>0</v>
      </c>
      <c r="N118" s="91">
        <f t="shared" si="28"/>
        <v>0</v>
      </c>
    </row>
    <row r="119" spans="1:14" ht="12.75">
      <c r="A119" s="88">
        <v>3212</v>
      </c>
      <c r="B119" s="86" t="s">
        <v>26</v>
      </c>
      <c r="C119" s="93">
        <v>2000</v>
      </c>
      <c r="D119" s="93">
        <v>495</v>
      </c>
      <c r="E119" s="93">
        <v>0</v>
      </c>
      <c r="F119" s="93">
        <v>0</v>
      </c>
      <c r="G119" s="93"/>
      <c r="H119" s="93"/>
      <c r="I119" s="93"/>
      <c r="J119" s="93"/>
      <c r="K119" s="93">
        <v>2000</v>
      </c>
      <c r="L119" s="93">
        <v>495</v>
      </c>
      <c r="M119" s="93"/>
      <c r="N119" s="93"/>
    </row>
    <row r="120" spans="1:14" ht="12.75">
      <c r="A120" s="88"/>
      <c r="B120" s="87" t="s">
        <v>53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1:14" ht="16.5" customHeight="1">
      <c r="A121" s="88"/>
      <c r="B121" s="87"/>
      <c r="C121" s="91">
        <f aca="true" t="shared" si="29" ref="C121:M121">SUM(C111+C113+C115+C118)</f>
        <v>121212</v>
      </c>
      <c r="D121" s="91">
        <f>SUM(D111+D113+D115+D118)</f>
        <v>37972</v>
      </c>
      <c r="E121" s="91">
        <f t="shared" si="29"/>
        <v>0</v>
      </c>
      <c r="F121" s="91">
        <f>SUM(F111+F113+F115+F118)</f>
        <v>0</v>
      </c>
      <c r="G121" s="91">
        <f t="shared" si="29"/>
        <v>0</v>
      </c>
      <c r="H121" s="91">
        <f>SUM(H111+H113+H115+H118)</f>
        <v>0</v>
      </c>
      <c r="I121" s="91">
        <f t="shared" si="29"/>
        <v>0</v>
      </c>
      <c r="J121" s="91">
        <f>SUM(J111+J113+J115+J118)</f>
        <v>0</v>
      </c>
      <c r="K121" s="91">
        <f t="shared" si="29"/>
        <v>121212</v>
      </c>
      <c r="L121" s="91">
        <f>SUM(L111+L113+L115+L118)</f>
        <v>37972</v>
      </c>
      <c r="M121" s="91">
        <f t="shared" si="29"/>
        <v>0</v>
      </c>
      <c r="N121" s="91">
        <f>SUM(N111+N113+N115+N118)</f>
        <v>0</v>
      </c>
    </row>
    <row r="122" spans="1:14" ht="12.75">
      <c r="A122" s="85"/>
      <c r="B122" s="86" t="s">
        <v>71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1:14" ht="12.75">
      <c r="A123" s="85"/>
      <c r="B123" s="86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1:14" s="6" customFormat="1" ht="12.75">
      <c r="A124" s="89" t="s">
        <v>39</v>
      </c>
      <c r="B124" s="87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s="6" customFormat="1" ht="12.75">
      <c r="A125" s="85"/>
      <c r="B125" s="86" t="s">
        <v>73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1:14" s="6" customFormat="1" ht="12.75">
      <c r="A126" s="85">
        <v>3</v>
      </c>
      <c r="B126" s="86" t="s">
        <v>20</v>
      </c>
      <c r="C126" s="91">
        <v>371500</v>
      </c>
      <c r="D126" s="91">
        <v>315500</v>
      </c>
      <c r="E126" s="91">
        <f aca="true" t="shared" si="30" ref="E126:M126">SUM(E127+E129+E132)</f>
        <v>0</v>
      </c>
      <c r="F126" s="91">
        <f>SUM(F127+F129+F132)</f>
        <v>0</v>
      </c>
      <c r="G126" s="91">
        <f t="shared" si="30"/>
        <v>0</v>
      </c>
      <c r="H126" s="91">
        <f>SUM(H127+H129+H132)</f>
        <v>0</v>
      </c>
      <c r="I126" s="91">
        <f t="shared" si="30"/>
        <v>0</v>
      </c>
      <c r="J126" s="91">
        <f>SUM(J127+J129+J132)</f>
        <v>0</v>
      </c>
      <c r="K126" s="91">
        <v>371500</v>
      </c>
      <c r="L126" s="91">
        <v>315500</v>
      </c>
      <c r="M126" s="91">
        <f t="shared" si="30"/>
        <v>0</v>
      </c>
      <c r="N126" s="91">
        <f>SUM(N127+N129+N132)</f>
        <v>0</v>
      </c>
    </row>
    <row r="127" spans="1:14" ht="12.75">
      <c r="A127" s="85">
        <v>32</v>
      </c>
      <c r="B127" s="86" t="s">
        <v>25</v>
      </c>
      <c r="C127" s="91">
        <v>371500</v>
      </c>
      <c r="D127" s="91">
        <v>315500</v>
      </c>
      <c r="E127" s="91">
        <f aca="true" t="shared" si="31" ref="E127:N127">SUM(E128:E128)</f>
        <v>0</v>
      </c>
      <c r="F127" s="91">
        <f t="shared" si="31"/>
        <v>0</v>
      </c>
      <c r="G127" s="91">
        <f t="shared" si="31"/>
        <v>0</v>
      </c>
      <c r="H127" s="91">
        <f t="shared" si="31"/>
        <v>0</v>
      </c>
      <c r="I127" s="91">
        <f t="shared" si="31"/>
        <v>0</v>
      </c>
      <c r="J127" s="91">
        <f t="shared" si="31"/>
        <v>0</v>
      </c>
      <c r="K127" s="91">
        <v>371500</v>
      </c>
      <c r="L127" s="91">
        <v>315500</v>
      </c>
      <c r="M127" s="91">
        <f t="shared" si="31"/>
        <v>0</v>
      </c>
      <c r="N127" s="91">
        <f t="shared" si="31"/>
        <v>0</v>
      </c>
    </row>
    <row r="128" spans="1:14" ht="12.75">
      <c r="A128" s="85">
        <v>321</v>
      </c>
      <c r="B128" s="86" t="s">
        <v>26</v>
      </c>
      <c r="C128" s="91">
        <f>SUM(C129:C129)</f>
        <v>80000</v>
      </c>
      <c r="D128" s="91">
        <f>SUM(D129:D129)</f>
        <v>50000</v>
      </c>
      <c r="E128" s="93"/>
      <c r="F128" s="93"/>
      <c r="G128" s="93"/>
      <c r="H128" s="93"/>
      <c r="I128" s="93"/>
      <c r="J128" s="93"/>
      <c r="K128" s="91">
        <f>SUM(K129:K129)</f>
        <v>80000</v>
      </c>
      <c r="L128" s="91">
        <f>SUM(L129:L129)</f>
        <v>50000</v>
      </c>
      <c r="M128" s="93"/>
      <c r="N128" s="93"/>
    </row>
    <row r="129" spans="1:14" ht="12.75">
      <c r="A129" s="88">
        <v>3211</v>
      </c>
      <c r="B129" s="87" t="s">
        <v>52</v>
      </c>
      <c r="C129" s="93">
        <v>80000</v>
      </c>
      <c r="D129" s="93">
        <v>50000</v>
      </c>
      <c r="E129" s="91">
        <f aca="true" t="shared" si="32" ref="E129:M129">SUM(E130+E131)</f>
        <v>0</v>
      </c>
      <c r="F129" s="91">
        <f>SUM(F130+F131)</f>
        <v>0</v>
      </c>
      <c r="G129" s="91">
        <f t="shared" si="32"/>
        <v>0</v>
      </c>
      <c r="H129" s="91">
        <f>SUM(H130+H131)</f>
        <v>0</v>
      </c>
      <c r="I129" s="91">
        <f t="shared" si="32"/>
        <v>0</v>
      </c>
      <c r="J129" s="91">
        <f>SUM(J130+J131)</f>
        <v>0</v>
      </c>
      <c r="K129" s="93">
        <v>80000</v>
      </c>
      <c r="L129" s="93">
        <v>50000</v>
      </c>
      <c r="M129" s="91">
        <f t="shared" si="32"/>
        <v>0</v>
      </c>
      <c r="N129" s="91">
        <f>SUM(N130+N131)</f>
        <v>0</v>
      </c>
    </row>
    <row r="130" spans="1:14" ht="12.75">
      <c r="A130" s="85">
        <v>323</v>
      </c>
      <c r="B130" s="86" t="s">
        <v>28</v>
      </c>
      <c r="C130" s="91">
        <f>SUM(C131:C132)</f>
        <v>231500</v>
      </c>
      <c r="D130" s="91">
        <f>SUM(D131:D132)</f>
        <v>205500</v>
      </c>
      <c r="E130" s="93"/>
      <c r="F130" s="93"/>
      <c r="G130" s="93"/>
      <c r="H130" s="93"/>
      <c r="I130" s="93"/>
      <c r="J130" s="93"/>
      <c r="K130" s="91">
        <f>SUM(K131:K132)</f>
        <v>231500</v>
      </c>
      <c r="L130" s="91">
        <f>SUM(L131:L132)</f>
        <v>205500</v>
      </c>
      <c r="M130" s="93"/>
      <c r="N130" s="93"/>
    </row>
    <row r="131" spans="1:14" ht="12.75">
      <c r="A131" s="88">
        <v>3231</v>
      </c>
      <c r="B131" s="87" t="s">
        <v>74</v>
      </c>
      <c r="C131" s="93">
        <v>116500</v>
      </c>
      <c r="D131" s="93">
        <v>100500</v>
      </c>
      <c r="E131" s="93"/>
      <c r="F131" s="93"/>
      <c r="G131" s="93"/>
      <c r="H131" s="93"/>
      <c r="I131" s="93"/>
      <c r="J131" s="93"/>
      <c r="K131" s="93">
        <v>116500</v>
      </c>
      <c r="L131" s="93">
        <v>100500</v>
      </c>
      <c r="M131" s="93"/>
      <c r="N131" s="93"/>
    </row>
    <row r="132" spans="1:14" ht="12.75">
      <c r="A132" s="88">
        <v>3239</v>
      </c>
      <c r="B132" s="87" t="s">
        <v>75</v>
      </c>
      <c r="C132" s="93">
        <v>115000</v>
      </c>
      <c r="D132" s="93">
        <v>105000</v>
      </c>
      <c r="E132" s="93">
        <f aca="true" t="shared" si="33" ref="E132:N132">SUM(E133:E133)</f>
        <v>0</v>
      </c>
      <c r="F132" s="91">
        <f t="shared" si="33"/>
        <v>0</v>
      </c>
      <c r="G132" s="91">
        <f t="shared" si="33"/>
        <v>0</v>
      </c>
      <c r="H132" s="91">
        <f t="shared" si="33"/>
        <v>0</v>
      </c>
      <c r="I132" s="91">
        <f t="shared" si="33"/>
        <v>0</v>
      </c>
      <c r="J132" s="91">
        <f t="shared" si="33"/>
        <v>0</v>
      </c>
      <c r="K132" s="93">
        <v>115000</v>
      </c>
      <c r="L132" s="93">
        <v>105000</v>
      </c>
      <c r="M132" s="91">
        <f t="shared" si="33"/>
        <v>0</v>
      </c>
      <c r="N132" s="91">
        <f t="shared" si="33"/>
        <v>0</v>
      </c>
    </row>
    <row r="133" spans="1:14" ht="12.75">
      <c r="A133" s="85">
        <v>329</v>
      </c>
      <c r="B133" s="86" t="s">
        <v>67</v>
      </c>
      <c r="C133" s="91">
        <v>60000</v>
      </c>
      <c r="D133" s="91">
        <v>60000</v>
      </c>
      <c r="E133" s="93"/>
      <c r="F133" s="93"/>
      <c r="G133" s="93"/>
      <c r="H133" s="93"/>
      <c r="I133" s="93"/>
      <c r="J133" s="93"/>
      <c r="K133" s="91">
        <v>60000</v>
      </c>
      <c r="L133" s="91">
        <v>60000</v>
      </c>
      <c r="M133" s="93"/>
      <c r="N133" s="93"/>
    </row>
    <row r="134" spans="1:14" s="6" customFormat="1" ht="12.75">
      <c r="A134" s="88">
        <v>3299</v>
      </c>
      <c r="B134" s="87" t="s">
        <v>29</v>
      </c>
      <c r="C134" s="93">
        <v>60000</v>
      </c>
      <c r="D134" s="93">
        <v>60000</v>
      </c>
      <c r="E134" s="91">
        <f aca="true" t="shared" si="34" ref="E134:M134">SUM(E127+E129+E132)</f>
        <v>0</v>
      </c>
      <c r="F134" s="91">
        <f>SUM(F127+F129+F132)</f>
        <v>0</v>
      </c>
      <c r="G134" s="91">
        <f t="shared" si="34"/>
        <v>0</v>
      </c>
      <c r="H134" s="91">
        <f>SUM(H127+H129+H132)</f>
        <v>0</v>
      </c>
      <c r="I134" s="91">
        <f t="shared" si="34"/>
        <v>0</v>
      </c>
      <c r="J134" s="91">
        <f>SUM(J127+J129+J132)</f>
        <v>0</v>
      </c>
      <c r="K134" s="93">
        <v>60000</v>
      </c>
      <c r="L134" s="93">
        <v>60000</v>
      </c>
      <c r="M134" s="91">
        <f t="shared" si="34"/>
        <v>0</v>
      </c>
      <c r="N134" s="91">
        <f>SUM(N127+N129+N132)</f>
        <v>0</v>
      </c>
    </row>
    <row r="135" spans="1:14" s="6" customFormat="1" ht="12.75">
      <c r="A135" s="88"/>
      <c r="B135" s="86" t="s">
        <v>71</v>
      </c>
      <c r="C135" s="91">
        <v>371500</v>
      </c>
      <c r="D135" s="91">
        <v>315500</v>
      </c>
      <c r="E135" s="91"/>
      <c r="F135" s="91"/>
      <c r="G135" s="91"/>
      <c r="H135" s="91"/>
      <c r="I135" s="91"/>
      <c r="J135" s="91"/>
      <c r="K135" s="91">
        <v>371500</v>
      </c>
      <c r="L135" s="91">
        <v>315500</v>
      </c>
      <c r="M135" s="91"/>
      <c r="N135" s="91"/>
    </row>
    <row r="136" spans="1:14" ht="12.75">
      <c r="A136" s="88"/>
      <c r="B136" s="86"/>
      <c r="C136" s="91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1:14" s="6" customFormat="1" ht="12.75">
      <c r="A137" s="85"/>
      <c r="B137" s="86" t="s">
        <v>76</v>
      </c>
      <c r="C137" s="91">
        <f>SUM(C53+C63+C76+C84+C97+C121+C135)</f>
        <v>5848424</v>
      </c>
      <c r="D137" s="91">
        <f>SUM(D53+D63+D76+D84+D97+D106+D121+D135)</f>
        <v>5896634</v>
      </c>
      <c r="E137" s="91">
        <f aca="true" t="shared" si="35" ref="E137:J137">SUM(E53+E63+E76+E84+E97+E121+E134)</f>
        <v>673492</v>
      </c>
      <c r="F137" s="91">
        <f t="shared" si="35"/>
        <v>638952</v>
      </c>
      <c r="G137" s="91">
        <f t="shared" si="35"/>
        <v>28000</v>
      </c>
      <c r="H137" s="91">
        <f t="shared" si="35"/>
        <v>15000</v>
      </c>
      <c r="I137" s="91">
        <f t="shared" si="35"/>
        <v>14000</v>
      </c>
      <c r="J137" s="91">
        <f t="shared" si="35"/>
        <v>8000</v>
      </c>
      <c r="K137" s="91">
        <f>SUM(K53+K63+K76+K84+K97+K121+K135)</f>
        <v>5116932</v>
      </c>
      <c r="L137" s="91">
        <f>SUM(L53+L63+L76+L84+L97+L106+L121+L135)</f>
        <v>5218682</v>
      </c>
      <c r="M137" s="91">
        <f>SUM(M53+M63+M76+M84+M97+M121+M134)</f>
        <v>16000</v>
      </c>
      <c r="N137" s="91">
        <f>SUM(N53+N63+N76+N84+N97+N121+N134)</f>
        <v>16000</v>
      </c>
    </row>
    <row r="138" spans="1:14" s="6" customFormat="1" ht="12.75">
      <c r="A138" s="85"/>
      <c r="B138" s="86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2" s="6" customFormat="1" ht="12.75">
      <c r="A139" s="63"/>
      <c r="B139" s="108"/>
    </row>
    <row r="140" spans="1:2" s="6" customFormat="1" ht="12.75">
      <c r="A140" s="63"/>
      <c r="B140" s="108"/>
    </row>
    <row r="141" spans="1:14" ht="12.75">
      <c r="A141" s="63"/>
      <c r="B141" s="10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63"/>
      <c r="B143" s="9" t="s">
        <v>129</v>
      </c>
      <c r="C143" s="3"/>
      <c r="D143" s="3"/>
      <c r="E143" s="3"/>
      <c r="F143" s="3"/>
      <c r="G143" s="3"/>
      <c r="H143" s="3"/>
      <c r="I143" s="3"/>
      <c r="J143" s="3"/>
      <c r="K143" s="3" t="s">
        <v>111</v>
      </c>
      <c r="L143" s="3"/>
      <c r="M143" s="3"/>
      <c r="N143" s="3"/>
    </row>
    <row r="144" spans="1:14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 t="s">
        <v>115</v>
      </c>
      <c r="L144" s="3"/>
      <c r="M144" s="3"/>
      <c r="N144" s="3"/>
    </row>
    <row r="145" spans="1:14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6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6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6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6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6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6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6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6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6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6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6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6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6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6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6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6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6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6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6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6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6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6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6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6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6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6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6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6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6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6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6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6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6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6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6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6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6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6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6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6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6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6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6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6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6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6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6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6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6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6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6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6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6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6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6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ht="12.75">
      <c r="B428" s="9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DELL</cp:lastModifiedBy>
  <cp:lastPrinted>2020-11-24T10:56:10Z</cp:lastPrinted>
  <dcterms:created xsi:type="dcterms:W3CDTF">2013-09-11T11:00:21Z</dcterms:created>
  <dcterms:modified xsi:type="dcterms:W3CDTF">2021-12-22T08:01:08Z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